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la.soares\Documents\DIRAD DIPRO\DICOL\Cancelamento\"/>
    </mc:Choice>
  </mc:AlternateContent>
  <bookViews>
    <workbookView xWindow="0" yWindow="0" windowWidth="28800" windowHeight="13725" tabRatio="951" activeTab="7"/>
  </bookViews>
  <sheets>
    <sheet name="APRESENTAÇÃO" sheetId="1" r:id="rId1"/>
    <sheet name="1" sheetId="3" r:id="rId2"/>
    <sheet name="2" sheetId="2" r:id="rId3"/>
    <sheet name="3" sheetId="4" r:id="rId4"/>
    <sheet name="4" sheetId="5" r:id="rId5"/>
    <sheet name="5" sheetId="6" r:id="rId6"/>
    <sheet name="5.1" sheetId="7" r:id="rId7"/>
    <sheet name="6" sheetId="13" r:id="rId8"/>
  </sheets>
  <definedNames>
    <definedName name="_xlnm.Print_Area" localSheetId="1">'1'!$A$1:$R$86</definedName>
    <definedName name="_xlnm.Print_Area" localSheetId="2">'2'!$A$1:$G$67</definedName>
    <definedName name="_xlnm.Print_Area" localSheetId="3">'3'!$A$1:$R$33</definedName>
    <definedName name="_xlnm.Print_Area" localSheetId="4">'4'!$A$1:$R$37</definedName>
    <definedName name="_xlnm.Print_Area" localSheetId="5">'5'!$B$10:$S$96</definedName>
    <definedName name="_xlnm.Print_Area" localSheetId="0">APRESENTAÇÃO!$A$1:$R$73</definedName>
  </definedNames>
  <calcPr calcId="152511"/>
</workbook>
</file>

<file path=xl/calcChain.xml><?xml version="1.0" encoding="utf-8"?>
<calcChain xmlns="http://schemas.openxmlformats.org/spreadsheetml/2006/main">
  <c r="F146" i="6" l="1"/>
  <c r="E146" i="6"/>
  <c r="D146" i="6"/>
  <c r="C146" i="6"/>
  <c r="F142" i="6"/>
  <c r="E142" i="6"/>
  <c r="D142" i="6"/>
  <c r="C142" i="6"/>
  <c r="F138" i="6"/>
  <c r="E138" i="6"/>
  <c r="D138" i="6"/>
  <c r="C138" i="6"/>
  <c r="F134" i="6"/>
  <c r="E134" i="6"/>
  <c r="D134" i="6"/>
  <c r="C134" i="6"/>
  <c r="F130" i="6"/>
  <c r="E130" i="6"/>
  <c r="D130" i="6"/>
  <c r="C130" i="6"/>
  <c r="F126" i="6"/>
  <c r="E126" i="6"/>
  <c r="E125" i="6" s="1"/>
  <c r="E16" i="7" s="1"/>
  <c r="D126" i="6"/>
  <c r="C126" i="6"/>
  <c r="F125" i="6"/>
  <c r="F16" i="7" s="1"/>
  <c r="C125" i="6"/>
  <c r="C16" i="7" s="1"/>
  <c r="F120" i="6"/>
  <c r="E120" i="6"/>
  <c r="D120" i="6"/>
  <c r="C120" i="6"/>
  <c r="F116" i="6"/>
  <c r="E116" i="6"/>
  <c r="D116" i="6"/>
  <c r="C116" i="6"/>
  <c r="F112" i="6"/>
  <c r="E112" i="6"/>
  <c r="D112" i="6"/>
  <c r="C112" i="6"/>
  <c r="F108" i="6"/>
  <c r="E108" i="6"/>
  <c r="D108" i="6"/>
  <c r="C108" i="6"/>
  <c r="F104" i="6"/>
  <c r="E104" i="6"/>
  <c r="D104" i="6"/>
  <c r="C104" i="6"/>
  <c r="F100" i="6"/>
  <c r="E100" i="6"/>
  <c r="D100" i="6"/>
  <c r="C100" i="6"/>
  <c r="F96" i="6"/>
  <c r="E96" i="6"/>
  <c r="D96" i="6"/>
  <c r="C96" i="6"/>
  <c r="F90" i="6"/>
  <c r="E90" i="6"/>
  <c r="D90" i="6"/>
  <c r="C90" i="6"/>
  <c r="F86" i="6"/>
  <c r="E86" i="6"/>
  <c r="D86" i="6"/>
  <c r="C86" i="6"/>
  <c r="F82" i="6"/>
  <c r="E82" i="6"/>
  <c r="D82" i="6"/>
  <c r="C82" i="6"/>
  <c r="F78" i="6"/>
  <c r="E78" i="6"/>
  <c r="D78" i="6"/>
  <c r="C78" i="6"/>
  <c r="F74" i="6"/>
  <c r="E74" i="6"/>
  <c r="D74" i="6"/>
  <c r="C74" i="6"/>
  <c r="F70" i="6"/>
  <c r="E70" i="6"/>
  <c r="D70" i="6"/>
  <c r="C70" i="6"/>
  <c r="F65" i="6"/>
  <c r="E65" i="6"/>
  <c r="D65" i="6"/>
  <c r="C65" i="6"/>
  <c r="J60" i="6"/>
  <c r="I60" i="6"/>
  <c r="H60" i="6"/>
  <c r="G60" i="6"/>
  <c r="J59" i="6"/>
  <c r="I59" i="6"/>
  <c r="H59" i="6"/>
  <c r="G59" i="6"/>
  <c r="J58" i="6"/>
  <c r="I58" i="6"/>
  <c r="H58" i="6"/>
  <c r="G58" i="6"/>
  <c r="J57" i="6"/>
  <c r="I57" i="6"/>
  <c r="H57" i="6"/>
  <c r="G57" i="6"/>
  <c r="J56" i="6"/>
  <c r="I56" i="6"/>
  <c r="H56" i="6"/>
  <c r="G56" i="6"/>
  <c r="J55" i="6"/>
  <c r="I55" i="6"/>
  <c r="H55" i="6"/>
  <c r="G55" i="6"/>
  <c r="J54" i="6"/>
  <c r="I54" i="6"/>
  <c r="H54" i="6"/>
  <c r="G54" i="6"/>
  <c r="J53" i="6"/>
  <c r="I53" i="6"/>
  <c r="H53" i="6"/>
  <c r="G53" i="6"/>
  <c r="J52" i="6"/>
  <c r="I52" i="6"/>
  <c r="H52" i="6"/>
  <c r="G52" i="6"/>
  <c r="J51" i="6"/>
  <c r="I51" i="6"/>
  <c r="H51" i="6"/>
  <c r="G51" i="6"/>
  <c r="J50" i="6"/>
  <c r="I50" i="6"/>
  <c r="H50" i="6"/>
  <c r="G50" i="6"/>
  <c r="C61" i="6" s="1"/>
  <c r="F46" i="6"/>
  <c r="E46" i="6"/>
  <c r="D46" i="6"/>
  <c r="C46" i="6"/>
  <c r="F40" i="6"/>
  <c r="E40" i="6"/>
  <c r="D40" i="6"/>
  <c r="C40" i="6"/>
  <c r="F36" i="6"/>
  <c r="E36" i="6"/>
  <c r="D36" i="6"/>
  <c r="C36" i="6"/>
  <c r="F32" i="6"/>
  <c r="E32" i="6"/>
  <c r="D32" i="6"/>
  <c r="C32" i="6"/>
  <c r="F28" i="6"/>
  <c r="E28" i="6"/>
  <c r="D28" i="6"/>
  <c r="C28" i="6"/>
  <c r="F24" i="6"/>
  <c r="E24" i="6"/>
  <c r="D24" i="6"/>
  <c r="C24" i="6"/>
  <c r="F20" i="6"/>
  <c r="E20" i="6"/>
  <c r="D20" i="6"/>
  <c r="C20" i="6"/>
  <c r="F16" i="6"/>
  <c r="E16" i="6"/>
  <c r="D16" i="6"/>
  <c r="C16" i="6"/>
  <c r="F12" i="6"/>
  <c r="E12" i="6"/>
  <c r="D12" i="6"/>
  <c r="C12" i="6"/>
  <c r="C95" i="6" l="1"/>
  <c r="C15" i="7" s="1"/>
  <c r="D125" i="6"/>
  <c r="D16" i="7" s="1"/>
  <c r="G16" i="7" s="1"/>
  <c r="D95" i="6"/>
  <c r="D15" i="7" s="1"/>
  <c r="F95" i="6"/>
  <c r="F15" i="7" s="1"/>
  <c r="E95" i="6"/>
  <c r="E15" i="7" s="1"/>
  <c r="I15" i="7" s="1"/>
  <c r="C69" i="6"/>
  <c r="C14" i="7" s="1"/>
  <c r="F69" i="6"/>
  <c r="F14" i="7" s="1"/>
  <c r="E69" i="6"/>
  <c r="E14" i="7" s="1"/>
  <c r="D69" i="6"/>
  <c r="D14" i="7" s="1"/>
  <c r="F61" i="6"/>
  <c r="D61" i="6"/>
  <c r="D64" i="6" s="1"/>
  <c r="E61" i="6"/>
  <c r="C11" i="6"/>
  <c r="C12" i="7" s="1"/>
  <c r="E11" i="6"/>
  <c r="E12" i="7" s="1"/>
  <c r="D11" i="6"/>
  <c r="D12" i="7" s="1"/>
  <c r="F11" i="6"/>
  <c r="F12" i="7" s="1"/>
  <c r="I16" i="7"/>
  <c r="C64" i="6"/>
  <c r="C63" i="6"/>
  <c r="E64" i="6"/>
  <c r="E63" i="6"/>
  <c r="D63" i="6"/>
  <c r="F64" i="6"/>
  <c r="F63" i="6"/>
  <c r="J16" i="7" l="1"/>
  <c r="H16" i="7"/>
  <c r="H15" i="7"/>
  <c r="G15" i="7"/>
  <c r="J15" i="7"/>
  <c r="G14" i="7"/>
  <c r="J14" i="7"/>
  <c r="H14" i="7"/>
  <c r="I14" i="7"/>
  <c r="D49" i="6"/>
  <c r="D45" i="6" s="1"/>
  <c r="D13" i="7" s="1"/>
  <c r="G12" i="7"/>
  <c r="D150" i="6"/>
  <c r="D17" i="7" s="1"/>
  <c r="E49" i="6"/>
  <c r="E45" i="6" s="1"/>
  <c r="J12" i="7"/>
  <c r="H12" i="7"/>
  <c r="I12" i="7"/>
  <c r="F49" i="6"/>
  <c r="F45" i="6" s="1"/>
  <c r="C49" i="6"/>
  <c r="C45" i="6" s="1"/>
  <c r="D151" i="6" l="1"/>
  <c r="D152" i="6" s="1"/>
  <c r="D19" i="7" s="1"/>
  <c r="C150" i="6"/>
  <c r="C17" i="7" s="1"/>
  <c r="C13" i="7"/>
  <c r="E150" i="6"/>
  <c r="E17" i="7" s="1"/>
  <c r="E13" i="7"/>
  <c r="F150" i="6"/>
  <c r="F13" i="7"/>
  <c r="J13" i="7" l="1"/>
  <c r="D18" i="7"/>
  <c r="C151" i="6"/>
  <c r="C152" i="6" s="1"/>
  <c r="E151" i="6"/>
  <c r="E18" i="7" s="1"/>
  <c r="I13" i="7"/>
  <c r="F151" i="6"/>
  <c r="F17" i="7"/>
  <c r="G13" i="7"/>
  <c r="H13" i="7"/>
  <c r="C18" i="7" l="1"/>
  <c r="E152" i="6"/>
  <c r="E19" i="7" s="1"/>
  <c r="F152" i="6"/>
  <c r="F19" i="7" s="1"/>
  <c r="F18" i="7"/>
  <c r="C19" i="7"/>
  <c r="E153" i="6" l="1"/>
  <c r="E20" i="7" s="1"/>
  <c r="F153" i="6"/>
  <c r="F20" i="7" s="1"/>
  <c r="C153" i="6"/>
  <c r="C20" i="7" s="1"/>
  <c r="D153" i="6"/>
  <c r="D20" i="7" s="1"/>
</calcChain>
</file>

<file path=xl/comments1.xml><?xml version="1.0" encoding="utf-8"?>
<comments xmlns="http://schemas.openxmlformats.org/spreadsheetml/2006/main">
  <authors>
    <author>Mirian Carvalho Lopes</author>
  </authors>
  <commentList>
    <comment ref="B20" authorId="0" shapeId="0">
      <text>
        <r>
          <rPr>
            <b/>
            <sz val="9"/>
            <color indexed="81"/>
            <rFont val="Tahoma"/>
            <family val="2"/>
          </rPr>
          <t>Mirian Carvalho Lopes: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Calibri"/>
            <family val="2"/>
            <scheme val="minor"/>
          </rPr>
          <t>Descrever a natureza e a magnitude do problema (estimativa da quantidade de pessoas afetadas) Neste sentido, as evidências e percepções também devem ser consideradas na resposta. 
Estabelecer as causas do problema (Para definição clara do problema e sua descrição é necessário responder por que o governo deve intervir. Na descrição do problema devem ser apontadas as falhas ou distorções identificadas e que deram origem à necessidade de intervenção regulatória.)</t>
        </r>
      </text>
    </comment>
    <comment ref="B30" authorId="0" shape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(Identificar qual é o conjunto de destinatários alcançados pelo problema – importante para identificar os potenciais participantes dos grupos de discussão (operadoras, prestadores e consumidores) para que estes possam contribuir com informações importantes para compreensão do problema a ser trabalhado).</t>
        </r>
      </text>
    </comment>
    <comment ref="B44" authorId="0" shape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Responder às perguntas do checklist de impactos operacionais.
Utilizar informações disponíveis na página 25, do "Manual Prático" referentes às formas de participação social na ANS.</t>
        </r>
        <r>
          <rPr>
            <sz val="9"/>
            <color indexed="81"/>
            <rFont val="Tahoma"/>
            <family val="2"/>
          </rPr>
          <t xml:space="preserve"> </t>
        </r>
      </text>
    </comment>
    <comment ref="B54" authorId="0" shape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Descrição clara dos objetivos da ação do Governo a serem atingidos pela intervenção regulatória, considerando-se as causas do problema/ quais são os resultados desejados?
+ O que precisa mudar?
+ Qual é a magnitude das mudanças?</t>
        </r>
      </text>
    </comment>
    <comment ref="B66" authorId="0" shape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Quais as alternativas para solução do problema foram consideradas? 
+ Descrever e mensurar os custos e os benefícios, em termos financeiros (se possível), da regulação para os principais grupos afetados. 
+ Elencar custos e benefícios não financeiros. Avaliar os riscos envolvidos nas alternativas  consideradas.
+ O regulamento proposto implica alteração e/ou revogação de outro regulamento existente? Caso afirmativo, discriminar. 
+ Avaliar a correlação entre a regulação proposta e o estoque regulatório. </t>
        </r>
      </text>
    </comment>
    <comment ref="B77" authorId="0" shape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Justificar a opção preferencial, inclusive considerando a opção de não regular. 
</t>
        </r>
      </text>
    </comment>
  </commentList>
</comments>
</file>

<file path=xl/comments2.xml><?xml version="1.0" encoding="utf-8"?>
<comments xmlns="http://schemas.openxmlformats.org/spreadsheetml/2006/main">
  <authors>
    <author>Mirian Carvalho Lopes</author>
  </authors>
  <commentList>
    <comment ref="B10" authorId="0" shapeId="0">
      <text>
        <r>
          <rPr>
            <b/>
            <sz val="9"/>
            <color indexed="81"/>
            <rFont val="Calibri"/>
            <family val="2"/>
            <scheme val="minor"/>
          </rPr>
          <t>Mirian Carvalho Lopes:</t>
        </r>
        <r>
          <rPr>
            <sz val="9"/>
            <color indexed="81"/>
            <rFont val="Calibri"/>
            <family val="2"/>
            <scheme val="minor"/>
          </rPr>
          <t xml:space="preserve">
Esta triagem preliminar é baseada na metodologia de análise multicritério, também conhecida como
método de análise hierárquica, que corresponde a um método simples e confiável que busca auxiliar os
tomadores de decisão na escolha da melhor alternativa regulatória possível para o problema ou situação a partir
de dados qualitativos ou quantitativos mensuráveis, sejam eles tangíveis ou intangíveis, capazes de identificar
impactos regulatórios significativos que possam demandar o aprofundamento da análise, eventuais ajustes ou
medidas mitigadoras com o intuito de contribuir para a efetividade da atuação regulatória e viabilizar o alcance
dos objetivos pretendidos.</t>
        </r>
      </text>
    </comment>
  </commentList>
</comments>
</file>

<file path=xl/sharedStrings.xml><?xml version="1.0" encoding="utf-8"?>
<sst xmlns="http://schemas.openxmlformats.org/spreadsheetml/2006/main" count="533" uniqueCount="352">
  <si>
    <t xml:space="preserve">Assunto: </t>
  </si>
  <si>
    <t xml:space="preserve">Equipe Técnica Responsável: </t>
  </si>
  <si>
    <t xml:space="preserve">Portaria de iniciativa (n.º e ano): </t>
  </si>
  <si>
    <t xml:space="preserve">Diretor: </t>
  </si>
  <si>
    <t xml:space="preserve">Processo n.º: </t>
  </si>
  <si>
    <t>Comum</t>
  </si>
  <si>
    <t xml:space="preserve">Regime de Tramitação: </t>
  </si>
  <si>
    <t xml:space="preserve">Data: </t>
  </si>
  <si>
    <t xml:space="preserve">Área Responsável: </t>
  </si>
  <si>
    <t>Apresentação</t>
  </si>
  <si>
    <t>Este relatório é um documento interno com a finalidade especifica de subsidiar a tomada de decisão sobre uma proposta de intervenção regulatória formulada pela ANS. Para tanto, seu preenchimento deve ser feito de forma clara a objetiva, a fim de explicitar as principais razões que fundamentam a referida proposição regulatória.</t>
  </si>
  <si>
    <t>Instrução de Preenchimento</t>
  </si>
  <si>
    <t>·         Por favor, preencha todos os campos deste documento. Quando não considerar a pergunta pertinente ou aplicável, escreva algo que indique a sua percepção, de forma a termos certeza de que a questão foi apreciada e não houve pulo ou esquecimento no preenchimento.</t>
  </si>
  <si>
    <t>·         Neste Relatório, os termos ato normativo e regulamento são considerados como sinônimos, e serão utilizados para se referir à proposta elaborada (se for o caso) à Diretoria Colegiada da ANS.</t>
  </si>
  <si>
    <t>·         Para respostas de múltipla escolha, marque um X na opção que melhor defina seu entendimento quanto ao assunto. Observe se necessário marcar somente uma ou se é possível marcar mais de uma resposta.</t>
  </si>
  <si>
    <t>·         Nos itens de resposta aberta, por favor, siga as instruções relacionadas ao tamanho e à forma de resposta (número de linhas e utilização de tópicos).</t>
  </si>
  <si>
    <t>Para preenchimento do referido documento, sugerimos consultar o “Guia de Boas Práticas Regulatórias – Manual Prático – Orientações básicas para procedimentos relacionados ao fluxo regulatório”, disponível em Arquivos, na Comunidade Temática da Intranet “Boas Práticas Regulatórias”.</t>
  </si>
  <si>
    <t>Checklist de impactos operacionais</t>
  </si>
  <si>
    <t>Matriz Auxiliar para desenho de cenários</t>
  </si>
  <si>
    <t>1. Qual o problema a ser resolvido?</t>
  </si>
  <si>
    <t xml:space="preserve">2. Quais grupos são potencialmente afetados pelo problema? </t>
  </si>
  <si>
    <t>3. Quais são preliminarmente os custos operacionais e os mecanismos de consulta?</t>
  </si>
  <si>
    <t>4. Quais são os objetivos a serem alcançados?</t>
  </si>
  <si>
    <t>5.Quais são as opções existentes para resolver o problema?</t>
  </si>
  <si>
    <t>6. Qual das opções elencadas acima é a mais adequada para resolver o problema?</t>
  </si>
  <si>
    <t>Sumário Executivo de Impacto Regulatório</t>
  </si>
  <si>
    <t>1.Necessidade de viagens (além da cota prevista):</t>
  </si>
  <si>
    <t>5. Necessidade de alterações contratuais:</t>
  </si>
  <si>
    <t>4. Necessidade de consultores para estudos:</t>
  </si>
  <si>
    <t>2. Necessidades de capacitação (para incluir no  PAC):</t>
  </si>
  <si>
    <t>Relacionamento e telecomunicação/correio:</t>
  </si>
  <si>
    <t>Mudanças na Infraestrutura:</t>
  </si>
  <si>
    <t>Gestão documental e cópias:</t>
  </si>
  <si>
    <t>Pessoal:</t>
  </si>
  <si>
    <t>Transporte/logística:</t>
  </si>
  <si>
    <t>Comunicação:</t>
  </si>
  <si>
    <t>11. Tecnologia da Informação:</t>
  </si>
  <si>
    <t>OBS: Este checklist constitui ferramenta importante para previsibilidade dos impactos internos, diretamente relacionados às atribuições da Diretoria de Gestão.</t>
  </si>
  <si>
    <t>2.Envolve impactos econômicos:</t>
  </si>
  <si>
    <t xml:space="preserve">1. Envolve mais de uma área (necessidade de levantamento de informações e discussões entre áreas distintas): </t>
  </si>
  <si>
    <t>3. Envolve efeitos desproporcionais sobre regiões ou grupos específicos:</t>
  </si>
  <si>
    <t>4. Necessita levantamento de informações específicas e/ou pesquisas:</t>
  </si>
  <si>
    <t>5. Tendência de agravamento da situação a longo prazo:</t>
  </si>
  <si>
    <t>6. Trata-se de correção de consequências de norma que foi editada sem análise de impacto</t>
  </si>
  <si>
    <t>OBS: Em caso de resposta positiva para qualquer um dos itens listados acima, a proposta de intervenção regulatória deve ser classificada como indicada para a realização de análise de nível intermediário.</t>
  </si>
  <si>
    <t>I - Análise da Falha de Mercado</t>
  </si>
  <si>
    <t>II - Análise do problema - origem, magnitude (dados existentes)</t>
  </si>
  <si>
    <t>III - Atores atingidos pelas falhas e/ou pelas soluções dessas falhas</t>
  </si>
  <si>
    <t>IV - Soluções já existentes ou propostas</t>
  </si>
  <si>
    <t>V - Comparação entre propostas</t>
  </si>
  <si>
    <t>VARIÁVEL</t>
  </si>
  <si>
    <t>PROPOSTA 1</t>
  </si>
  <si>
    <t>PROPOSTA 2</t>
  </si>
  <si>
    <t>PROPOSTA 3</t>
  </si>
  <si>
    <t>1. Descrição da proposta</t>
  </si>
  <si>
    <t>2. Facilidades de implementação</t>
  </si>
  <si>
    <t xml:space="preserve">3. Dificuldades de implementação - custos administrativos </t>
  </si>
  <si>
    <t>4. Monitoramento: descrição dos procedimentos e custos</t>
  </si>
  <si>
    <t>5. Avaliação - descrição dos procedimentos e custos</t>
  </si>
  <si>
    <t>6.Enforcement - descrição dos procedimentos e custos</t>
  </si>
  <si>
    <t>CRITÉRIOS PARA A ANÁLISE INTERMEDIÁRIA</t>
  </si>
  <si>
    <t>Alternativa 1</t>
  </si>
  <si>
    <t>Alternativa 2</t>
  </si>
  <si>
    <t>Alternativa 3</t>
  </si>
  <si>
    <t>Alternativa 4</t>
  </si>
  <si>
    <r>
      <t xml:space="preserve">1. CRITÉRIOS APONTADOS NO VALOR </t>
    </r>
    <r>
      <rPr>
        <b/>
        <sz val="12"/>
        <color indexed="8"/>
        <rFont val="Calibri"/>
        <family val="2"/>
      </rPr>
      <t>EFICIÊNCIA</t>
    </r>
  </si>
  <si>
    <t>1.1 A sustentabilidade econômica das OPS pode ser afetada com a medida? ex: impactos em garantias financeiras, solvência (riscos operacionais), impactos tributários e fiscais?</t>
  </si>
  <si>
    <r>
      <t>ALTO IMPACTO</t>
    </r>
    <r>
      <rPr>
        <sz val="11"/>
        <color theme="1"/>
        <rFont val="Calibri"/>
        <family val="2"/>
        <scheme val="minor"/>
      </rPr>
      <t>: A operadora corre maior probabilidade de se situar nas faixas de alto risco do monitoramento econômico-financeiro (porte e principais indicadores: liquidez corrente; índice combinado; margem de lucro líquido e endividamento de curto prazo).</t>
    </r>
  </si>
  <si>
    <r>
      <t>MÉDIO IMPACTO</t>
    </r>
    <r>
      <rPr>
        <sz val="11"/>
        <color theme="1"/>
        <rFont val="Calibri"/>
        <family val="2"/>
        <scheme val="minor"/>
      </rPr>
      <t>: Há impacto financeiro significativo, fazendo com que a operadora tenha de se reorganizar para cumprir o regulamento.</t>
    </r>
  </si>
  <si>
    <r>
      <t>BAIXO IMPACTO</t>
    </r>
    <r>
      <rPr>
        <sz val="11"/>
        <color theme="1"/>
        <rFont val="Calibri"/>
        <family val="2"/>
        <scheme val="minor"/>
      </rPr>
      <t>: Nenhum impacto ou impacto pouco significativo nesse quesito</t>
    </r>
  </si>
  <si>
    <t>1.2 São identificados impactos que afetariam a precificação ? Que tipo de produtos seriam impactados ex: individuais/coletivos, diferentes faixas de preço?</t>
  </si>
  <si>
    <r>
      <t>ALTO</t>
    </r>
    <r>
      <rPr>
        <sz val="11"/>
        <color theme="1"/>
        <rFont val="Calibri"/>
        <family val="2"/>
        <scheme val="minor"/>
      </rPr>
      <t xml:space="preserve">: Aumento da despesa assistencial (decorrente de ampliação de rede/cobertura ou decorrente do cumprimento das exigências regulatórias)  impactando os preços. </t>
    </r>
  </si>
  <si>
    <r>
      <t>MÉDIO</t>
    </r>
    <r>
      <rPr>
        <sz val="11"/>
        <color theme="1"/>
        <rFont val="Calibri"/>
        <family val="2"/>
        <scheme val="minor"/>
      </rPr>
      <t>: Aumento das despesas, mas com alguma compensação, de forma que a precificação não seja alterada (incentivos às ações de promoção e prevenção).</t>
    </r>
  </si>
  <si>
    <r>
      <t>BAIXO</t>
    </r>
    <r>
      <rPr>
        <sz val="11"/>
        <color theme="1"/>
        <rFont val="Calibri"/>
        <family val="2"/>
        <scheme val="minor"/>
      </rPr>
      <t>: Readequação do pacto inter geracional ou qualquer outra medida que possa reduzir os preços para a maior parcela dos beneficiários de um determinado plano, ou não são identificados aspectos que afetariam a precificação.</t>
    </r>
  </si>
  <si>
    <t>1.3 São identificados aspectos que impactariam a seleção adversa das OPS?</t>
  </si>
  <si>
    <r>
      <t>ALTO</t>
    </r>
    <r>
      <rPr>
        <sz val="11"/>
        <color theme="1"/>
        <rFont val="Calibri"/>
        <family val="2"/>
        <scheme val="minor"/>
      </rPr>
      <t>: Necessidade de adequação atuarial  que reduza os preços para segmentos da população que tendem a gerar maiores custos para as operadoras de planos de saúde (idosos, mulheres em idade fértil, indivíduos com doenças crônicas)</t>
    </r>
  </si>
  <si>
    <r>
      <t>MÉDIO</t>
    </r>
    <r>
      <rPr>
        <sz val="11"/>
        <color theme="1"/>
        <rFont val="Calibri"/>
        <family val="2"/>
        <scheme val="minor"/>
      </rPr>
      <t>: Definição de preço mínimo/adequação atuarial e elevação do ponto de corte para o pool de risco ou qualquer medida que diminua a liberdade de precificação das operadoras</t>
    </r>
  </si>
  <si>
    <r>
      <t>BAIXO</t>
    </r>
    <r>
      <rPr>
        <sz val="11"/>
        <color theme="1"/>
        <rFont val="Calibri"/>
        <family val="2"/>
        <scheme val="minor"/>
      </rPr>
      <t>: Definição de preço mínimo/adequação atuarial ou presença de qualquer medida que permita às operadoras melhor discriminar risco em relação à situação atual (ex: ampliação da faixa de precificação, de acordo com o risco) ou não são identificados aspectos que impactem a seleção adversa.</t>
    </r>
  </si>
  <si>
    <t>1.4 A medida proposta afeta de forma isonômica os diferentes arranjos de OPS  ex:  modalidade, verticalização, porte, regionalização?</t>
  </si>
  <si>
    <r>
      <t>ALTO</t>
    </r>
    <r>
      <rPr>
        <sz val="11"/>
        <color theme="1"/>
        <rFont val="Calibri"/>
        <family val="2"/>
        <scheme val="minor"/>
      </rPr>
      <t>: Medida beneficia indiretamente alguma modalidade, ou alguma modalidade ou porte pode ser favorecida quanto à facilidade de implementação.</t>
    </r>
  </si>
  <si>
    <r>
      <t>MÉDIO:</t>
    </r>
    <r>
      <rPr>
        <sz val="11"/>
        <color theme="1"/>
        <rFont val="Calibri"/>
        <family val="2"/>
        <scheme val="minor"/>
      </rPr>
      <t xml:space="preserve">  Imposição de alguma regra ou estímulo direcionado a determinado arranjo (ex: regras obrigatórias para quem possui rede própria)</t>
    </r>
  </si>
  <si>
    <r>
      <t>BAIXO</t>
    </r>
    <r>
      <rPr>
        <sz val="11"/>
        <color theme="1"/>
        <rFont val="Calibri"/>
        <family val="2"/>
        <scheme val="minor"/>
      </rPr>
      <t>: A medida trata as operadoras de forma específica/diferenciada, de acordo com sua modalidade ou porte.</t>
    </r>
  </si>
  <si>
    <t>1.5 A medida proposta pode afetar a demanda por planos no setor?</t>
  </si>
  <si>
    <r>
      <t>ALTO</t>
    </r>
    <r>
      <rPr>
        <sz val="11"/>
        <color theme="1"/>
        <rFont val="Calibri"/>
        <family val="2"/>
        <scheme val="minor"/>
      </rPr>
      <t>: A medida pode levar a situações de aumento ou redução da demanda</t>
    </r>
  </si>
  <si>
    <r>
      <t>MÉDIO</t>
    </r>
    <r>
      <rPr>
        <sz val="11"/>
        <color theme="1"/>
        <rFont val="Calibri"/>
        <family val="2"/>
        <scheme val="minor"/>
      </rPr>
      <t>: A proposta não afetará a demanda</t>
    </r>
  </si>
  <si>
    <r>
      <t>BAIXO</t>
    </r>
    <r>
      <rPr>
        <sz val="11"/>
        <color theme="1"/>
        <rFont val="Calibri"/>
        <family val="2"/>
        <scheme val="minor"/>
      </rPr>
      <t xml:space="preserve">: A proposta pressupõe um novo equilíbrio, alterando a demanda, com contrapartida de oferta. </t>
    </r>
  </si>
  <si>
    <t>1.6 Os prestadores de serviços de saúde podem ser afetados: positivamente/negativamente?</t>
  </si>
  <si>
    <r>
      <t>ALTO</t>
    </r>
    <r>
      <rPr>
        <sz val="11"/>
        <color theme="1"/>
        <rFont val="Calibri"/>
        <family val="2"/>
        <scheme val="minor"/>
      </rPr>
      <t>: Aumento dos custos para os prestadores sem nenhuma contrapartida (ex: regulação direta e restritora ,redução de demanda; critérios de remuneração diferenciada).</t>
    </r>
  </si>
  <si>
    <r>
      <t>MÉDIO</t>
    </r>
    <r>
      <rPr>
        <sz val="11"/>
        <color theme="1"/>
        <rFont val="Calibri"/>
        <family val="2"/>
        <scheme val="minor"/>
      </rPr>
      <t xml:space="preserve">: Aumento dos custos para os prestadores com alguma contrapartida (ex: regulação direta e restritora ,redução de demanda; critérios de remuneração diferenciada - (pressupõe melhoria da qualidade) ou sem efeitos </t>
    </r>
  </si>
  <si>
    <r>
      <t>BAIXO</t>
    </r>
    <r>
      <rPr>
        <sz val="11"/>
        <color theme="1"/>
        <rFont val="Calibri"/>
        <family val="2"/>
        <scheme val="minor"/>
      </rPr>
      <t xml:space="preserve">: Efeitos indiretos ou efeitos positivos </t>
    </r>
  </si>
  <si>
    <t>1.7 O modelo de negócio pode ser afetado pela medida?</t>
  </si>
  <si>
    <r>
      <t>ALTO:</t>
    </r>
    <r>
      <rPr>
        <sz val="11"/>
        <color theme="1"/>
        <rFont val="Calibri"/>
        <family val="2"/>
        <scheme val="minor"/>
      </rPr>
      <t xml:space="preserve"> Programas de Qualidade/medidas administrativas que impliquem reorganização das operadoras (ou de parte considerável delas) para atender as exigências do regulamento</t>
    </r>
  </si>
  <si>
    <r>
      <t>MÉDIO</t>
    </r>
    <r>
      <rPr>
        <sz val="11"/>
        <color theme="1"/>
        <rFont val="Calibri"/>
        <family val="2"/>
        <scheme val="minor"/>
      </rPr>
      <t>: Presença de quaisquer medidas que possam tornar necessário que algumas operadoras reorganizem seu negócio (ex: pool de risco/medidas de alteração nas variáveis de monitoramento de risco econômico-financeiro)</t>
    </r>
  </si>
  <si>
    <r>
      <t>BAIXO</t>
    </r>
    <r>
      <rPr>
        <sz val="11"/>
        <color theme="1"/>
        <rFont val="Calibri"/>
        <family val="2"/>
        <scheme val="minor"/>
      </rPr>
      <t>:  Presença de qualquer outra medida que incentive uma determinada organização administrativa ou modelo de negócio sem obrigar sua adoção (ex: medida que incentive o investimento em rede)ou não afeta.</t>
    </r>
  </si>
  <si>
    <t>1.8  Existe potencial para modificar os aspectos concorrenciais?</t>
  </si>
  <si>
    <r>
      <t>ALTO</t>
    </r>
    <r>
      <rPr>
        <sz val="11"/>
        <color theme="1"/>
        <rFont val="Calibri"/>
        <family val="2"/>
        <scheme val="minor"/>
      </rPr>
      <t>: Diminuição da concorrência. Aumento de exigências assistenciais e econômico-financeiras</t>
    </r>
  </si>
  <si>
    <r>
      <t>MÉDIO</t>
    </r>
    <r>
      <rPr>
        <sz val="11"/>
        <color theme="1"/>
        <rFont val="Calibri"/>
        <family val="2"/>
        <scheme val="minor"/>
      </rPr>
      <t xml:space="preserve">: Não altera a concorrência (ex: monitoramento dos mercados relevantes) </t>
    </r>
  </si>
  <si>
    <r>
      <t>BAIXO</t>
    </r>
    <r>
      <rPr>
        <sz val="11"/>
        <color theme="1"/>
        <rFont val="Calibri"/>
        <family val="2"/>
        <scheme val="minor"/>
      </rPr>
      <t>: Aumento da concorrência (ex: pode reduzir barreiras à entrada)</t>
    </r>
  </si>
  <si>
    <r>
      <t xml:space="preserve">2. CRITÉRIOS APONTADOS NO VALOR </t>
    </r>
    <r>
      <rPr>
        <b/>
        <sz val="12"/>
        <color indexed="8"/>
        <rFont val="Calibri"/>
        <family val="2"/>
      </rPr>
      <t>EFETIVIDADE</t>
    </r>
  </si>
  <si>
    <t xml:space="preserve">2.1 A medida proposta prevê algum tipo de aferição da sua efetividade: </t>
  </si>
  <si>
    <r>
      <t>ALTO</t>
    </r>
    <r>
      <rPr>
        <sz val="11"/>
        <color theme="1"/>
        <rFont val="Calibri"/>
        <family val="2"/>
        <scheme val="minor"/>
      </rPr>
      <t>: Não há medida ou referência para a proposta</t>
    </r>
  </si>
  <si>
    <r>
      <t>BAIXO</t>
    </r>
    <r>
      <rPr>
        <sz val="11"/>
        <color theme="1"/>
        <rFont val="Calibri"/>
        <family val="2"/>
        <scheme val="minor"/>
      </rPr>
      <t>: Há um indicador e/ou meta para a proposta</t>
    </r>
  </si>
  <si>
    <t>2.2 A medida proposta pode gerar impactos na qualidade de vida dos beneficiários:</t>
  </si>
  <si>
    <t>Impacto na percepção do Estado Geral de Saúde;</t>
  </si>
  <si>
    <t>Impacto no diagnóstico e tratamento;</t>
  </si>
  <si>
    <t>Impacto na identificação e manejo da capacidade funcional/Impacto na percepção de segurança na atenção à saúde;</t>
  </si>
  <si>
    <t>Impacto nos aspectos sociais, emocionais e de saúde mental;</t>
  </si>
  <si>
    <t xml:space="preserve">Impacto na satisfação com os serviços de saúde (Qualificação/Acreditação), </t>
  </si>
  <si>
    <t>Mudanças no perfil de morbi-mortalidade</t>
  </si>
  <si>
    <t>Impacto direto na qualidade da assistência prestada (QUALISS/desempenho prestadores/remuneração com base em parâmetros de qualidade)</t>
  </si>
  <si>
    <t>Impacto na melhoria das práticas de gestão das operadoras (governança corporativa; gestão de riscos)ou impacto na diluição de risco das operadoras (alinhamento de critérios assistências e econômico-financeiros)</t>
  </si>
  <si>
    <t>Impacto na relação com beneficiários (transparência/atendimento)</t>
  </si>
  <si>
    <t>Impactos na gestão assistencial/ linhas de cuidado</t>
  </si>
  <si>
    <t>Impacto na redução de consultas/exames/internações</t>
  </si>
  <si>
    <t>total</t>
  </si>
  <si>
    <r>
      <t>ALTO</t>
    </r>
    <r>
      <rPr>
        <sz val="11"/>
        <color theme="1"/>
        <rFont val="Calibri"/>
        <family val="2"/>
        <scheme val="minor"/>
      </rPr>
      <t>: Nenhum dos elementos está presente</t>
    </r>
  </si>
  <si>
    <r>
      <t>MÉDIO</t>
    </r>
    <r>
      <rPr>
        <sz val="11"/>
        <color theme="1"/>
        <rFont val="Calibri"/>
        <family val="2"/>
        <scheme val="minor"/>
      </rPr>
      <t>: Presença de um a dois elementos</t>
    </r>
  </si>
  <si>
    <r>
      <t>BAIXO</t>
    </r>
    <r>
      <rPr>
        <sz val="11"/>
        <color theme="1"/>
        <rFont val="Calibri"/>
        <family val="2"/>
        <scheme val="minor"/>
      </rPr>
      <t>: Presença de três ou mais elementos ou mudanças no perfil de morbi-mortalidade (longo prazo)</t>
    </r>
  </si>
  <si>
    <t>2.3 É possível realizar o acompanhamento de informações que apontem os resultados da implementação da proposta?</t>
  </si>
  <si>
    <r>
      <t>ALTO</t>
    </r>
    <r>
      <rPr>
        <sz val="11"/>
        <color theme="1"/>
        <rFont val="Calibri"/>
        <family val="2"/>
        <scheme val="minor"/>
      </rPr>
      <t>: Não há previsão</t>
    </r>
  </si>
  <si>
    <r>
      <t>BAIXO</t>
    </r>
    <r>
      <rPr>
        <sz val="11"/>
        <color theme="1"/>
        <rFont val="Calibri"/>
        <family val="2"/>
        <scheme val="minor"/>
      </rPr>
      <t>: Há previsão de divulgação e periodicidade na proposta</t>
    </r>
  </si>
  <si>
    <r>
      <t xml:space="preserve">3. CRITÉRIOS APONTADOS NO VALOR </t>
    </r>
    <r>
      <rPr>
        <b/>
        <sz val="12"/>
        <color indexed="8"/>
        <rFont val="Calibri"/>
        <family val="2"/>
      </rPr>
      <t>EQUIDADE</t>
    </r>
  </si>
  <si>
    <t>3.1 A medida proposta pode impactar o acesso dos beneficiários de planos de saúde aos serviços de atenção à saúde?</t>
  </si>
  <si>
    <r>
      <t>ALTO</t>
    </r>
    <r>
      <rPr>
        <sz val="11"/>
        <color theme="1"/>
        <rFont val="Calibri"/>
        <family val="2"/>
        <scheme val="minor"/>
      </rPr>
      <t>: Limita ou restringe o acesso</t>
    </r>
  </si>
  <si>
    <r>
      <t>MÉDIO</t>
    </r>
    <r>
      <rPr>
        <sz val="11"/>
        <color theme="1"/>
        <rFont val="Calibri"/>
        <family val="2"/>
        <scheme val="minor"/>
      </rPr>
      <t>: Restringe o acesso, mas de forma positiva, tornando-o organizado ( ex: acesso organizado ao PROMO-PREV)</t>
    </r>
  </si>
  <si>
    <r>
      <t>BAIXO</t>
    </r>
    <r>
      <rPr>
        <sz val="11"/>
        <color theme="1"/>
        <rFont val="Calibri"/>
        <family val="2"/>
        <scheme val="minor"/>
      </rPr>
      <t>: Garante ou amplia o acesso/não impacta</t>
    </r>
  </si>
  <si>
    <t>3.2 A medida proposta pode impactar a qualidade dos serviços de atenção à saúde prestados aos beneficiários em curto prazo?</t>
  </si>
  <si>
    <r>
      <t>ALTO</t>
    </r>
    <r>
      <rPr>
        <sz val="11"/>
        <color theme="1"/>
        <rFont val="Calibri"/>
        <family val="2"/>
        <scheme val="minor"/>
      </rPr>
      <t>: Pode comprometer a qualidade (segurança do paciente, acessibilidade, conforto)</t>
    </r>
  </si>
  <si>
    <r>
      <t>MÉDIO</t>
    </r>
    <r>
      <rPr>
        <sz val="11"/>
        <color theme="1"/>
        <rFont val="Calibri"/>
        <family val="2"/>
        <scheme val="minor"/>
      </rPr>
      <t>: Não altera os aspectos da qualidade</t>
    </r>
  </si>
  <si>
    <r>
      <t>BAIXO</t>
    </r>
    <r>
      <rPr>
        <sz val="11"/>
        <color theme="1"/>
        <rFont val="Calibri"/>
        <family val="2"/>
        <scheme val="minor"/>
      </rPr>
      <t>: Pode melhorar a qualidade dos serviços prestados</t>
    </r>
  </si>
  <si>
    <t>3.3 A medida proposta pode gerar, por parte da operadora, a adoção de mecanismos de regulação?</t>
  </si>
  <si>
    <r>
      <t>ALTO</t>
    </r>
    <r>
      <rPr>
        <sz val="11"/>
        <color theme="1"/>
        <rFont val="Calibri"/>
        <family val="2"/>
        <scheme val="minor"/>
      </rPr>
      <t>: Estimula a adoção de meios ou recursos técnicos, administrativos ou financeiros para o gerenciamento da prestação de serviços, limitando o acesso.</t>
    </r>
  </si>
  <si>
    <r>
      <t>MÉDIO</t>
    </r>
    <r>
      <rPr>
        <sz val="11"/>
        <color theme="1"/>
        <rFont val="Calibri"/>
        <family val="2"/>
        <scheme val="minor"/>
      </rPr>
      <t>: Pode estimular a adoção, mas sem limitar o acesso.</t>
    </r>
  </si>
  <si>
    <r>
      <t>BAIXO</t>
    </r>
    <r>
      <rPr>
        <sz val="11"/>
        <color theme="1"/>
        <rFont val="Calibri"/>
        <family val="2"/>
        <scheme val="minor"/>
      </rPr>
      <t>: Não estimula a adoção</t>
    </r>
  </si>
  <si>
    <t>3.4 A medida proposta pode induzir à alteração da relação Operadoras/Prestadores?</t>
  </si>
  <si>
    <r>
      <t>ALTO</t>
    </r>
    <r>
      <rPr>
        <sz val="11"/>
        <color theme="1"/>
        <rFont val="Calibri"/>
        <family val="2"/>
        <scheme val="minor"/>
      </rPr>
      <t>: Pode deteriorar o relacionamento (afetar a resolutividade dos conflitos ou interferir na transparência da relação)</t>
    </r>
  </si>
  <si>
    <r>
      <t>MÉDIO</t>
    </r>
    <r>
      <rPr>
        <sz val="11"/>
        <color theme="1"/>
        <rFont val="Calibri"/>
        <family val="2"/>
        <scheme val="minor"/>
      </rPr>
      <t>: Não afeta/interfere na relação entre as partes citadas</t>
    </r>
  </si>
  <si>
    <r>
      <t>BAIXO</t>
    </r>
    <r>
      <rPr>
        <sz val="11"/>
        <color theme="1"/>
        <rFont val="Calibri"/>
        <family val="2"/>
        <scheme val="minor"/>
      </rPr>
      <t>: Pode melhorar o relacionamento, melhorar a transparência.</t>
    </r>
  </si>
  <si>
    <t>3.5 A medida proposta pode induzir à alteração da relação Operadoras/Beneficiários?</t>
  </si>
  <si>
    <r>
      <t>BAIXO</t>
    </r>
    <r>
      <rPr>
        <sz val="11"/>
        <color theme="1"/>
        <rFont val="Calibri"/>
        <family val="2"/>
        <scheme val="minor"/>
      </rPr>
      <t>: Pode melhorar o relacionamento, melhorar a confiança</t>
    </r>
  </si>
  <si>
    <t>3.6 A medida proposta pode induzir à alteração da relação Prestadores/Beneficiários?</t>
  </si>
  <si>
    <r>
      <t>BAIXO</t>
    </r>
    <r>
      <rPr>
        <sz val="11"/>
        <color theme="1"/>
        <rFont val="Calibri"/>
        <family val="2"/>
        <scheme val="minor"/>
      </rPr>
      <t>: Pode melhorar o relacionamento, melhorar a confiança.</t>
    </r>
  </si>
  <si>
    <r>
      <t xml:space="preserve">4. CRITÉRIOS APONTADOS NO VALOR </t>
    </r>
    <r>
      <rPr>
        <b/>
        <sz val="12"/>
        <color indexed="8"/>
        <rFont val="Calibri"/>
        <family val="2"/>
      </rPr>
      <t>TRANSPARÊNCIA</t>
    </r>
    <r>
      <rPr>
        <sz val="12"/>
        <color indexed="8"/>
        <rFont val="Calibri"/>
        <family val="2"/>
      </rPr>
      <t xml:space="preserve"> </t>
    </r>
  </si>
  <si>
    <t xml:space="preserve">4.1 A participação social está garantida na elaboração da proposta regulatória? </t>
  </si>
  <si>
    <r>
      <t>ALTO:</t>
    </r>
    <r>
      <rPr>
        <sz val="11"/>
        <color theme="1"/>
        <rFont val="Calibri"/>
        <family val="2"/>
        <scheme val="minor"/>
      </rPr>
      <t xml:space="preserve"> Somente no final do processo e de forma restrita (por uso de aplicativos, com possibilidade de contribuição limitada – apenas em ítens previamente definidos).</t>
    </r>
  </si>
  <si>
    <r>
      <t>MÉDIO:</t>
    </r>
    <r>
      <rPr>
        <sz val="11"/>
        <color theme="1"/>
        <rFont val="Calibri"/>
        <family val="2"/>
        <scheme val="minor"/>
      </rPr>
      <t xml:space="preserve"> De forma pontual/dirigida</t>
    </r>
  </si>
  <si>
    <r>
      <t>BAIXO:</t>
    </r>
    <r>
      <rPr>
        <sz val="11"/>
        <color theme="1"/>
        <rFont val="Calibri"/>
        <family val="2"/>
        <scheme val="minor"/>
      </rPr>
      <t xml:space="preserve"> Durante todo o processo e com formas inovadoras de participação (customização das formas, de acordo com os públicos: grupos temáticos, comitês, câmaras técnicas)</t>
    </r>
  </si>
  <si>
    <t>4.2 A medida proposta está escrita de maneira clara para o público alvo?</t>
  </si>
  <si>
    <r>
      <t>ALTO:</t>
    </r>
    <r>
      <rPr>
        <sz val="11"/>
        <color theme="1"/>
        <rFont val="Calibri"/>
        <family val="2"/>
        <scheme val="minor"/>
      </rPr>
      <t xml:space="preserve"> Existência de termos técnico-específicos sem definições/glossário e de forma não organizada e não clara de apresentação</t>
    </r>
  </si>
  <si>
    <r>
      <t>MÉDIO:</t>
    </r>
    <r>
      <rPr>
        <sz val="11"/>
        <color theme="1"/>
        <rFont val="Calibri"/>
        <family val="2"/>
        <scheme val="minor"/>
      </rPr>
      <t xml:space="preserve"> Quando apenas um dos quesitos estiver presente (termos incompreensíveis ou forma não organizada de apresentação)</t>
    </r>
  </si>
  <si>
    <r>
      <t xml:space="preserve">BAIXO: </t>
    </r>
    <r>
      <rPr>
        <sz val="11"/>
        <color theme="1"/>
        <rFont val="Calibri"/>
        <family val="2"/>
        <scheme val="minor"/>
      </rPr>
      <t>Ausência de termos técnicos ou existência de termos técnicos com suas definições/glossário e de forma clara e organizada de apresentação</t>
    </r>
  </si>
  <si>
    <t>4.3 Os prazos estão descritos de maneira explícita?</t>
  </si>
  <si>
    <r>
      <t xml:space="preserve">ALTO: </t>
    </r>
    <r>
      <rPr>
        <sz val="11"/>
        <color theme="1"/>
        <rFont val="Calibri"/>
        <family val="2"/>
        <scheme val="minor"/>
      </rPr>
      <t>Não</t>
    </r>
  </si>
  <si>
    <r>
      <t>MÉDIO:</t>
    </r>
    <r>
      <rPr>
        <sz val="11"/>
        <color theme="1"/>
        <rFont val="Calibri"/>
        <family val="2"/>
        <scheme val="minor"/>
      </rPr>
      <t xml:space="preserve"> Somente o prazo da vigência está descrito </t>
    </r>
  </si>
  <si>
    <r>
      <t>BAIXO:</t>
    </r>
    <r>
      <rPr>
        <sz val="11"/>
        <color theme="1"/>
        <rFont val="Calibri"/>
        <family val="2"/>
        <scheme val="minor"/>
      </rPr>
      <t xml:space="preserve"> Sim (vigência, no caso de normativos; prazos das etapas dos processos envolvidos, preferencialmente em INs; prazos para acompanhamento da implementação; prazo para revisão da norma/proposta; pactuação dos prazos)</t>
    </r>
  </si>
  <si>
    <t>4.4 A medida proposta contribui para a melhoria da qualidade da informação prestada à ANS?</t>
  </si>
  <si>
    <r>
      <t>ALTO:</t>
    </r>
    <r>
      <rPr>
        <sz val="11"/>
        <color theme="1"/>
        <rFont val="Calibri"/>
        <family val="2"/>
        <scheme val="minor"/>
      </rPr>
      <t xml:space="preserve"> Não, pode piorar a qualidade da informação prestada à ANS – pode dificultar o envio das informações, tendo reflexos em sua qualidade (maior número de campos a serem preenchidos/regularidade ou forma de envio)</t>
    </r>
  </si>
  <si>
    <r>
      <t xml:space="preserve">MÉDIO: </t>
    </r>
    <r>
      <rPr>
        <sz val="11"/>
        <color theme="1"/>
        <rFont val="Calibri"/>
        <family val="2"/>
        <scheme val="minor"/>
      </rPr>
      <t>Não há nenhuma relação com informações prestadas à ANS – não interfere no envio de informações à ANS</t>
    </r>
  </si>
  <si>
    <r>
      <t>BAIXO:</t>
    </r>
    <r>
      <rPr>
        <sz val="11"/>
        <color theme="1"/>
        <rFont val="Calibri"/>
        <family val="2"/>
        <scheme val="minor"/>
      </rPr>
      <t xml:space="preserve"> Sim, promove o aprimoramento dos dados enviados ou facilita as análises por parte da ANS.</t>
    </r>
  </si>
  <si>
    <t>4.5 A medida proposta contribui para a diminuição da assimetria de informação no setor?</t>
  </si>
  <si>
    <r>
      <t>ALTO:</t>
    </r>
    <r>
      <rPr>
        <sz val="11"/>
        <color theme="1"/>
        <rFont val="Calibri"/>
        <family val="2"/>
        <scheme val="minor"/>
      </rPr>
      <t xml:space="preserve"> Não, </t>
    </r>
    <r>
      <rPr>
        <b/>
        <sz val="11"/>
        <color indexed="8"/>
        <rFont val="Calibri"/>
        <family val="2"/>
      </rPr>
      <t>não acrescenta</t>
    </r>
    <r>
      <rPr>
        <sz val="11"/>
        <color theme="1"/>
        <rFont val="Calibri"/>
        <family val="2"/>
        <scheme val="minor"/>
      </rPr>
      <t xml:space="preserve"> informações necessárias /relevantes/importantes para o setor,                ou </t>
    </r>
    <r>
      <rPr>
        <b/>
        <sz val="11"/>
        <color indexed="8"/>
        <rFont val="Calibri"/>
        <family val="2"/>
      </rPr>
      <t>não esclarece</t>
    </r>
    <r>
      <rPr>
        <sz val="11"/>
        <color theme="1"/>
        <rFont val="Calibri"/>
        <family val="2"/>
        <scheme val="minor"/>
      </rPr>
      <t xml:space="preserve"> /facilita/melhora a compreensão do setor.</t>
    </r>
  </si>
  <si>
    <r>
      <t xml:space="preserve">MÉDIO: </t>
    </r>
    <r>
      <rPr>
        <sz val="11"/>
        <color theme="1"/>
        <rFont val="Calibri"/>
        <family val="2"/>
        <scheme val="minor"/>
      </rPr>
      <t>As informações veiculadas são relevantes, mas estão dispersas ou não estão organizadas de forma clara.</t>
    </r>
  </si>
  <si>
    <r>
      <t>BAIXO:</t>
    </r>
    <r>
      <rPr>
        <sz val="11"/>
        <color theme="1"/>
        <rFont val="Calibri"/>
        <family val="2"/>
        <scheme val="minor"/>
      </rPr>
      <t xml:space="preserve"> Sim, </t>
    </r>
    <r>
      <rPr>
        <b/>
        <sz val="11"/>
        <color indexed="8"/>
        <rFont val="Calibri"/>
        <family val="2"/>
      </rPr>
      <t xml:space="preserve">acrescenta </t>
    </r>
    <r>
      <rPr>
        <sz val="11"/>
        <color theme="1"/>
        <rFont val="Calibri"/>
        <family val="2"/>
        <scheme val="minor"/>
      </rPr>
      <t xml:space="preserve"> informações necessárias/relevantes/importantes  ou  sim, </t>
    </r>
    <r>
      <rPr>
        <b/>
        <sz val="11"/>
        <color indexed="8"/>
        <rFont val="Calibri"/>
        <family val="2"/>
      </rPr>
      <t>esclarece</t>
    </r>
    <r>
      <rPr>
        <sz val="11"/>
        <color theme="1"/>
        <rFont val="Calibri"/>
        <family val="2"/>
        <scheme val="minor"/>
      </rPr>
      <t xml:space="preserve">/facilita/melhora a compreensão do setor </t>
    </r>
  </si>
  <si>
    <t>4.6 A medida proposta contribui para a melhoria da tempestividade e qualidade da informação prestada aos beneficiários?</t>
  </si>
  <si>
    <r>
      <t>ALTO:</t>
    </r>
    <r>
      <rPr>
        <sz val="11"/>
        <color theme="1"/>
        <rFont val="Calibri"/>
        <family val="2"/>
        <scheme val="minor"/>
      </rPr>
      <t xml:space="preserve"> Pode piorar a qualidade  da informação prestada aos beneficiários – a informação é tardia e não agrega  valor ao beneficiário (empoderamento/escolhas/utilidade)</t>
    </r>
  </si>
  <si>
    <r>
      <t xml:space="preserve">MÉDIO: </t>
    </r>
    <r>
      <rPr>
        <sz val="11"/>
        <color theme="1"/>
        <rFont val="Calibri"/>
        <family val="2"/>
        <scheme val="minor"/>
      </rPr>
      <t>Não há nenhuma relação com informações prestadas aos beneficiários – apenas um dos quesitos é satisfeito (tempestividade ou utilidade)</t>
    </r>
  </si>
  <si>
    <r>
      <t>BAIXO:</t>
    </r>
    <r>
      <rPr>
        <sz val="11"/>
        <color theme="1"/>
        <rFont val="Calibri"/>
        <family val="2"/>
        <scheme val="minor"/>
      </rPr>
      <t xml:space="preserve"> Sim, promove a melhoria da qualidade da informação prestada aos beneficiários – a informação é tempestiva e agrega valor ao beneficiário.</t>
    </r>
  </si>
  <si>
    <t xml:space="preserve">4.7 A medida está conforme as demais regulamentações anteriormente produzidas? </t>
  </si>
  <si>
    <r>
      <t>ALTO:</t>
    </r>
    <r>
      <rPr>
        <sz val="11"/>
        <color theme="1"/>
        <rFont val="Calibri"/>
        <family val="2"/>
        <scheme val="minor"/>
      </rPr>
      <t xml:space="preserve"> Pode estar contrária a alguma Lei ou Normativo (Ex: Código de Defesa do Consumidor, Estatuto do Idoso, Leis 9656 e 9961)</t>
    </r>
  </si>
  <si>
    <r>
      <t>MÉDIO</t>
    </r>
    <r>
      <rPr>
        <sz val="11"/>
        <color indexed="8"/>
        <rFont val="Calibri"/>
        <family val="2"/>
      </rPr>
      <t>: Não é claramente contrária às Leis, mas pode dar margem a interpretações dúbias</t>
    </r>
  </si>
  <si>
    <r>
      <t xml:space="preserve"> </t>
    </r>
    <r>
      <rPr>
        <b/>
        <sz val="11"/>
        <color indexed="8"/>
        <rFont val="Calibri"/>
        <family val="2"/>
      </rPr>
      <t xml:space="preserve">BAIXO: </t>
    </r>
    <r>
      <rPr>
        <sz val="11"/>
        <color theme="1"/>
        <rFont val="Calibri"/>
        <family val="2"/>
        <scheme val="minor"/>
      </rPr>
      <t>Não contraria nenhuma Lei ou Normativo</t>
    </r>
  </si>
  <si>
    <r>
      <t xml:space="preserve">5. CRITÉRIOS APONTADOS NOS VALORES </t>
    </r>
    <r>
      <rPr>
        <b/>
        <sz val="12"/>
        <color indexed="8"/>
        <rFont val="Calibri"/>
        <family val="2"/>
      </rPr>
      <t>RAZOABILIDADE</t>
    </r>
  </si>
  <si>
    <t>5.1 A medida proposta demanda aumento de despesas com infraestrutura – espaço físico, mobiliário, novos equipamentos, necessidade de novos investimentos por parte da ANS?</t>
  </si>
  <si>
    <r>
      <t>ALTO:</t>
    </r>
    <r>
      <rPr>
        <sz val="11"/>
        <color theme="1"/>
        <rFont val="Calibri"/>
        <family val="2"/>
        <scheme val="minor"/>
      </rPr>
      <t xml:space="preserve"> Projetos que causem aumento de despesas com infraestrutura e logística superando o orçado.</t>
    </r>
  </si>
  <si>
    <r>
      <t>MÉDIO:</t>
    </r>
    <r>
      <rPr>
        <sz val="11"/>
        <color theme="1"/>
        <rFont val="Calibri"/>
        <family val="2"/>
        <scheme val="minor"/>
      </rPr>
      <t xml:space="preserve"> Projetos que causem aumento das despesas com infraestrutura, sem comprometimento orçamentário.</t>
    </r>
  </si>
  <si>
    <r>
      <t>BAIXO:</t>
    </r>
    <r>
      <rPr>
        <sz val="11"/>
        <color theme="1"/>
        <rFont val="Calibri"/>
        <family val="2"/>
        <scheme val="minor"/>
      </rPr>
      <t xml:space="preserve"> Projetos com baixo ou nenhum impacto direto nas despesas com infraestrutura.</t>
    </r>
  </si>
  <si>
    <t>5.2 A medida proposta demanda despesas com pessoal; passagens e diárias; eventos; capacitação; nova contratação de consultoria/empresa de pesquisa ou alteração no TR relativo à contratação, especialmente da Central de Relacionamento da ANS?</t>
  </si>
  <si>
    <r>
      <t>ALTO:</t>
    </r>
    <r>
      <rPr>
        <sz val="11"/>
        <color theme="1"/>
        <rFont val="Calibri"/>
        <family val="2"/>
        <scheme val="minor"/>
      </rPr>
      <t xml:space="preserve"> Projetos que causem incremento de despesa, superando o orçado no exercício.</t>
    </r>
  </si>
  <si>
    <r>
      <t>MÉDIO:</t>
    </r>
    <r>
      <rPr>
        <sz val="11"/>
        <color theme="1"/>
        <rFont val="Calibri"/>
        <family val="2"/>
        <scheme val="minor"/>
      </rPr>
      <t xml:space="preserve"> Projetos não previstos, mas que não ultrapassam o orçamento.</t>
    </r>
  </si>
  <si>
    <r>
      <t>BAIXO:</t>
    </r>
    <r>
      <rPr>
        <sz val="11"/>
        <color theme="1"/>
        <rFont val="Calibri"/>
        <family val="2"/>
        <scheme val="minor"/>
      </rPr>
      <t xml:space="preserve"> Projetos previstos e que estejam dentro do orçamento.</t>
    </r>
  </si>
  <si>
    <t>5.3 A medida proposta demanda o desenvolvimento ou manutenção evolutiva de novos sistemas de informação?</t>
  </si>
  <si>
    <r>
      <t>ALTO:</t>
    </r>
    <r>
      <rPr>
        <sz val="11"/>
        <color theme="1"/>
        <rFont val="Calibri"/>
        <family val="2"/>
        <scheme val="minor"/>
      </rPr>
      <t xml:space="preserve"> Projetos que envolvam o desenvolvimento de novos sistemas e/ou adaptação de sistemas já existentes.</t>
    </r>
  </si>
  <si>
    <r>
      <t>MÉDIO:</t>
    </r>
    <r>
      <rPr>
        <sz val="11"/>
        <color theme="1"/>
        <rFont val="Calibri"/>
        <family val="2"/>
        <scheme val="minor"/>
      </rPr>
      <t xml:space="preserve"> Projetos que envolvam correções pontuais ou ajustes de sistemas internos, já desenvolvidos.</t>
    </r>
  </si>
  <si>
    <r>
      <t>BAIXO:</t>
    </r>
    <r>
      <rPr>
        <sz val="11"/>
        <color theme="1"/>
        <rFont val="Calibri"/>
        <family val="2"/>
        <scheme val="minor"/>
      </rPr>
      <t xml:space="preserve"> Projetos que não envolvam o desenvolvimento de novos sistemas.</t>
    </r>
  </si>
  <si>
    <t>5.4 A medida proposta demanda o desenvolvimento de um novo serviço; criação de um novo processo de trabalho/aumento no volume dos processos de trabalho, alterações nos processos de trabalho, especialmente os processos de monitoramento, intermediação e fiscalização?</t>
  </si>
  <si>
    <r>
      <t xml:space="preserve">ALTO: </t>
    </r>
    <r>
      <rPr>
        <sz val="11"/>
        <color theme="1"/>
        <rFont val="Calibri"/>
        <family val="2"/>
        <scheme val="minor"/>
      </rPr>
      <t>Projetos que envolvam o desenvolvimento de um novo serviço, criação de um novo processo de trabalho/aumento no volume dos processos de trabalho e/ou alterações nos processos de trabalho sem benefício identificável para a instituição ou a redução de custos com tais medidas. Projetos que envolvam aumento de custos de forma permanente também podem ser avaliados como de alto risco.</t>
    </r>
  </si>
  <si>
    <r>
      <t>MÉDIO:</t>
    </r>
    <r>
      <rPr>
        <sz val="11"/>
        <color theme="1"/>
        <rFont val="Calibri"/>
        <family val="2"/>
        <scheme val="minor"/>
      </rPr>
      <t xml:space="preserve">  Projetos que envolvam aumento de custo no curto prazo, com redução posterior no longo prazo.</t>
    </r>
  </si>
  <si>
    <r>
      <t>BAIXO:</t>
    </r>
    <r>
      <rPr>
        <sz val="11"/>
        <color theme="1"/>
        <rFont val="Calibri"/>
        <family val="2"/>
        <scheme val="minor"/>
      </rPr>
      <t xml:space="preserve">  Projetos com baixo custo e benefícios identificáveis.</t>
    </r>
  </si>
  <si>
    <t>5.5 A medida proposta demanda capacitação da equipe e treinamento ofertado às operadoras; estratégia de comunicação?</t>
  </si>
  <si>
    <r>
      <t>ALTO</t>
    </r>
    <r>
      <rPr>
        <sz val="11"/>
        <color indexed="8"/>
        <rFont val="Calibri"/>
        <family val="2"/>
      </rPr>
      <t>: Aumento significativo da demanda por capacitação ou de gastos necessários à estratégia de comunicação, ultrapassando o orçamento previsto.</t>
    </r>
  </si>
  <si>
    <r>
      <t>MÉDIO</t>
    </r>
    <r>
      <rPr>
        <sz val="11"/>
        <color indexed="8"/>
        <rFont val="Calibri"/>
        <family val="2"/>
      </rPr>
      <t>: Aumento da demanda de capacitação e treinamento, bem como de comunicação, sem comprometimento orçamentário.</t>
    </r>
  </si>
  <si>
    <r>
      <t>BAIXO</t>
    </r>
    <r>
      <rPr>
        <sz val="11"/>
        <color indexed="8"/>
        <rFont val="Calibri"/>
        <family val="2"/>
      </rPr>
      <t>: Custos baixos e previstos em orçamento.</t>
    </r>
  </si>
  <si>
    <t xml:space="preserve">5.6 A medida proposta pode influenciar os custos das medidas administrativas: suspensões, portabilidade e regimes especiais? </t>
  </si>
  <si>
    <r>
      <t>ALTO</t>
    </r>
    <r>
      <rPr>
        <sz val="11"/>
        <color indexed="8"/>
        <rFont val="Calibri"/>
        <family val="2"/>
      </rPr>
      <t>: A medida proposta aumenta os custos das medidas administrativas, acarretando aumento das suspensões, portabilidade e regimes especiais, ultrapassando os limites orçamentários.</t>
    </r>
  </si>
  <si>
    <r>
      <t>MÉDIO:</t>
    </r>
    <r>
      <rPr>
        <sz val="11"/>
        <color indexed="8"/>
        <rFont val="Calibri"/>
        <family val="2"/>
      </rPr>
      <t xml:space="preserve"> A proposta aumenta os custos, porém sem ultrapassar limites orçamentários.</t>
    </r>
  </si>
  <si>
    <r>
      <t>BAIXO</t>
    </r>
    <r>
      <rPr>
        <sz val="11"/>
        <color indexed="8"/>
        <rFont val="Calibri"/>
        <family val="2"/>
      </rPr>
      <t>: A proposta não acarreta impactos indiretos aos custos de despesas administrativas.</t>
    </r>
  </si>
  <si>
    <t>TOTAL GERAL</t>
  </si>
  <si>
    <t>MÉDIA GERAL</t>
  </si>
  <si>
    <t>% DA PONTUAÇÃO MÁXIMA</t>
  </si>
  <si>
    <t>ORDEM PARA SELEÇÃO GERAL DAS ALTERNATIVAS (CRESCENTE)</t>
  </si>
  <si>
    <t>PONTUAÇÃO GERAL</t>
  </si>
  <si>
    <t>ORDEM PARA SELEÇÃO POR VALORES (CRESCENTE)</t>
  </si>
  <si>
    <t>1.  EFICIÊNCIA</t>
  </si>
  <si>
    <t>2.  EFETIVIDADE</t>
  </si>
  <si>
    <t>3. EQUIDADE</t>
  </si>
  <si>
    <t>4. TRANSPARÊNCIA</t>
  </si>
  <si>
    <t>5. RAZOABILIDADE</t>
  </si>
  <si>
    <t>Checklist de necessidade de Análise de Impacto Intermediário (perguntas adicionais ao Sumário Executivo)</t>
  </si>
  <si>
    <r>
      <t xml:space="preserve">Roteiro para o preenchimento dos documentos relacionados ao fluxo regulatório </t>
    </r>
    <r>
      <rPr>
        <sz val="16"/>
        <color rgb="FFFF0000"/>
        <rFont val="Calibri"/>
        <family val="2"/>
        <scheme val="minor"/>
      </rPr>
      <t>(Clique no número para ir ao formulário.)</t>
    </r>
  </si>
  <si>
    <r>
      <t xml:space="preserve">Qualquer dúvida ou comentário, por favor, entre em contato com a DIRAD/DIPRO pelo e-mail </t>
    </r>
    <r>
      <rPr>
        <u/>
        <sz val="12"/>
        <color theme="4"/>
        <rFont val="Calibri"/>
        <family val="2"/>
        <scheme val="minor"/>
      </rPr>
      <t xml:space="preserve">mirian.lopes@ans.gov.br </t>
    </r>
    <r>
      <rPr>
        <sz val="12"/>
        <color theme="1"/>
        <rFont val="Calibri"/>
        <family val="2"/>
        <scheme val="minor"/>
      </rPr>
      <t>e/ou pelo ramal 0413.</t>
    </r>
  </si>
  <si>
    <r>
      <t xml:space="preserve">Início do preenchimento do </t>
    </r>
    <r>
      <rPr>
        <b/>
        <sz val="11"/>
        <color theme="1"/>
        <rFont val="Calibri"/>
        <family val="2"/>
        <scheme val="minor"/>
      </rPr>
      <t>SUMÁRIO EXECUTIVO</t>
    </r>
    <r>
      <rPr>
        <sz val="11"/>
        <color theme="1"/>
        <rFont val="Calibri"/>
        <family val="2"/>
        <scheme val="minor"/>
      </rPr>
      <t>. Início da elaboração da Nota Técnica.</t>
    </r>
  </si>
  <si>
    <r>
      <t xml:space="preserve">Preenchimento das </t>
    </r>
    <r>
      <rPr>
        <b/>
        <sz val="11"/>
        <color theme="1"/>
        <rFont val="Calibri"/>
        <family val="2"/>
        <scheme val="minor"/>
      </rPr>
      <t>QUESTÕES ADICIONAIS</t>
    </r>
    <r>
      <rPr>
        <sz val="11"/>
        <color theme="1"/>
        <rFont val="Calibri"/>
        <family val="2"/>
        <scheme val="minor"/>
      </rPr>
      <t xml:space="preserve"> que acompanham o projeto normativo, quando couber.</t>
    </r>
  </si>
  <si>
    <r>
      <t xml:space="preserve">Preenchimento do </t>
    </r>
    <r>
      <rPr>
        <b/>
        <sz val="11"/>
        <color theme="1"/>
        <rFont val="Calibri"/>
        <family val="2"/>
        <scheme val="minor"/>
      </rPr>
      <t>CHECKLIST OPERACIONAL</t>
    </r>
    <r>
      <rPr>
        <sz val="11"/>
        <color theme="1"/>
        <rFont val="Calibri"/>
        <family val="2"/>
        <scheme val="minor"/>
      </rPr>
      <t>, que é um levantamento de custos institucionais.</t>
    </r>
  </si>
  <si>
    <r>
      <t xml:space="preserve">Preenchimento do </t>
    </r>
    <r>
      <rPr>
        <b/>
        <sz val="11"/>
        <color theme="1"/>
        <rFont val="Calibri"/>
        <family val="2"/>
        <scheme val="minor"/>
      </rPr>
      <t>DESENHO DE CENÁRIOS</t>
    </r>
    <r>
      <rPr>
        <sz val="11"/>
        <color theme="1"/>
        <rFont val="Calibri"/>
        <family val="2"/>
        <scheme val="minor"/>
      </rPr>
      <t>, que é a identificação de alternativas regulatórias.</t>
    </r>
  </si>
  <si>
    <r>
      <t xml:space="preserve">Preenchimento do </t>
    </r>
    <r>
      <rPr>
        <b/>
        <sz val="11"/>
        <color theme="1"/>
        <rFont val="Calibri"/>
        <family val="2"/>
        <scheme val="minor"/>
      </rPr>
      <t>CHECKLIST AIR INTERMEDIÁRIA</t>
    </r>
    <r>
      <rPr>
        <sz val="11"/>
        <color theme="1"/>
        <rFont val="Calibri"/>
        <family val="2"/>
        <scheme val="minor"/>
      </rPr>
      <t>, que são perguntas adicionais ao Sumário Executivo.</t>
    </r>
  </si>
  <si>
    <t>(   )</t>
  </si>
  <si>
    <t xml:space="preserve">1.1 Viagens Internacionais </t>
  </si>
  <si>
    <t>1.2 Acréscimo importante nas viagens relativas às visitas técnicas/fiscalização</t>
  </si>
  <si>
    <t xml:space="preserve">2.1 Cursos internos </t>
  </si>
  <si>
    <t xml:space="preserve">2.2 Cursos externos </t>
  </si>
  <si>
    <t xml:space="preserve">4.1 via OPAS </t>
  </si>
  <si>
    <t>4.2 via contratos/licitação</t>
  </si>
  <si>
    <t>4.3 via convênio</t>
  </si>
  <si>
    <t>5.1 Locação de imóveis (condomínio/IPTU)</t>
  </si>
  <si>
    <t xml:space="preserve">5.2 Serviços de Energia Elétrica </t>
  </si>
  <si>
    <t xml:space="preserve">5.3 Obras e reformas (mudança de layout e necessidade de infraestrutura para recepção de novos servidores/colaboradores) </t>
  </si>
  <si>
    <t xml:space="preserve">5.4 Serviços de manutenção </t>
  </si>
  <si>
    <t>5.5 Central de Relacionamento</t>
  </si>
  <si>
    <t xml:space="preserve">5.6 Serviços de Telefonia (móvel ou fixa) </t>
  </si>
  <si>
    <t xml:space="preserve">5.7 Serviços Postais </t>
  </si>
  <si>
    <t xml:space="preserve">5.8 Serviços de gerenciamento de impressão </t>
  </si>
  <si>
    <t>5.9 Reprografia</t>
  </si>
  <si>
    <t>5.10 Gerenciamento e guarda de documentos</t>
  </si>
  <si>
    <t>5.12 Coiperagem</t>
  </si>
  <si>
    <t xml:space="preserve">5.13 Limpeza e Conservação </t>
  </si>
  <si>
    <t>5.14 Serviços de Vigilância</t>
  </si>
  <si>
    <t xml:space="preserve">5.15 Serviço de locação de veículos (maior demanda de deslocamentos para fiscalização) </t>
  </si>
  <si>
    <t>5.16 Serviços de transporte de cargas</t>
  </si>
  <si>
    <t xml:space="preserve">5.17 Serviços gráficos e editoriais </t>
  </si>
  <si>
    <t xml:space="preserve">5.18 Publicidade Legal </t>
  </si>
  <si>
    <t>6. Necessidade de maior consumo de materiais de expediente</t>
  </si>
  <si>
    <t>7. Necessidade de aquisição de equipamentos de áudio, vídeo e foto</t>
  </si>
  <si>
    <t xml:space="preserve">3. Necessidades de eventos (para divulgação do novo projeto/treinamento </t>
  </si>
  <si>
    <t xml:space="preserve">5.11 Apoio Administrativo </t>
  </si>
  <si>
    <t>8. Necessidade de aquisição de mobiliario</t>
  </si>
  <si>
    <t>9. Assinatura de periódicos e anuidades</t>
  </si>
  <si>
    <t xml:space="preserve">10. Necessidade de novas coleções e materiais bibliográficos </t>
  </si>
  <si>
    <t>11.1 Aquisição de novos equipamentos (desktops e notebooks)</t>
  </si>
  <si>
    <t xml:space="preserve">11.2 Desenvolvimento de novo software ou manutenção evolutiva </t>
  </si>
  <si>
    <t>11.3 Licenças e compras de software</t>
  </si>
  <si>
    <t>11.4 Ampliação da conectividade</t>
  </si>
  <si>
    <t>Resumo AIR Intermediário</t>
  </si>
  <si>
    <t>Lista de Itens/perguntas adicionais que acompanham o projeto normativo</t>
  </si>
  <si>
    <t>1. Existe norma (interna ou externa) relacionada ao tema?</t>
  </si>
  <si>
    <t>Em caso positivo, qual?</t>
  </si>
  <si>
    <t>2.Tópicos coincidentes:</t>
  </si>
  <si>
    <t>Justifique a sua resposta:</t>
  </si>
  <si>
    <t>3. Menção explícita a normas anteriores:</t>
  </si>
  <si>
    <t>4. Acessibilidade dos normativos:</t>
  </si>
  <si>
    <t>5. Organização dos normativos:</t>
  </si>
  <si>
    <t>6. Palavras-Chave que sintetizem a norma:</t>
  </si>
  <si>
    <t>Quais?</t>
  </si>
  <si>
    <t>7. Prazos e/ou obrigações legais da norma explícitos adequadamente:</t>
  </si>
  <si>
    <t xml:space="preserve">SIM    </t>
  </si>
  <si>
    <t>NÃO</t>
  </si>
  <si>
    <t xml:space="preserve"> (   )</t>
  </si>
  <si>
    <t>EM CONFLITO</t>
  </si>
  <si>
    <t>EM ACORDO</t>
  </si>
  <si>
    <t>ADEQUADA</t>
  </si>
  <si>
    <t>INADEQUADA</t>
  </si>
  <si>
    <t>(    )</t>
  </si>
  <si>
    <t xml:space="preserve"> 2.1 Agências Reguladoras</t>
  </si>
  <si>
    <t xml:space="preserve"> 2.2 Consumidores e entidades representantes</t>
  </si>
  <si>
    <t xml:space="preserve"> 2.3 Operadoras de Planos de Saúde e entidades representantes </t>
  </si>
  <si>
    <t xml:space="preserve"> 2.4 Administradoras de Planos de Saúde e entidades representantes</t>
  </si>
  <si>
    <t xml:space="preserve"> 2.5 Prestadores de Serviços de Saúde e entidades representantes</t>
  </si>
  <si>
    <t xml:space="preserve"> 2.6 Corretores de Serviços de Saúde</t>
  </si>
  <si>
    <t xml:space="preserve"> 2.7 Poder Judiciário                                   </t>
  </si>
  <si>
    <t xml:space="preserve"> 2.8 Congresso Nacional</t>
  </si>
  <si>
    <t xml:space="preserve"> 2.9 Banco Central</t>
  </si>
  <si>
    <t xml:space="preserve"> 2.10 Banco Mundial</t>
  </si>
  <si>
    <t xml:space="preserve"> 2.11 BID – Banco Interamericano de Desenvolvimento</t>
  </si>
  <si>
    <t xml:space="preserve"> 2.12 BNDES – Banco Nacional de Desenvolvimento Econômico e Social</t>
  </si>
  <si>
    <t xml:space="preserve">  2.13 Ministério Público</t>
  </si>
  <si>
    <t xml:space="preserve">  2.14 Conselho Administrativo de Defesa Economica</t>
  </si>
  <si>
    <t xml:space="preserve">  2.15 Ministério da Fazenda (Secretária de Acompanhamento Economico)</t>
  </si>
  <si>
    <t xml:space="preserve">  2.16 Ministério da Justiça (Departamento de Proteção e Defesa do Consumidor)</t>
  </si>
  <si>
    <t xml:space="preserve">  2.17 Ministério do Planejamento, Orçamento e Gestão</t>
  </si>
  <si>
    <t xml:space="preserve">  2.18 Ministério da Saúde</t>
  </si>
  <si>
    <t xml:space="preserve">  2.19 Demais Ministérios Setoriais</t>
  </si>
  <si>
    <t xml:space="preserve">  2.20 Presidência da Republica (Casa Civil/PRO-REG)</t>
  </si>
  <si>
    <t xml:space="preserve">  2.21Sociedade mobilizada e cidadãos</t>
  </si>
  <si>
    <t xml:space="preserve">  2.22 SUSEP e PREVIC</t>
  </si>
  <si>
    <t xml:space="preserve">  2.23 Outros:</t>
  </si>
  <si>
    <t>Ferramenta de AIR Intermediária</t>
  </si>
  <si>
    <r>
      <t xml:space="preserve">Preenchimento da </t>
    </r>
    <r>
      <rPr>
        <b/>
        <sz val="11"/>
        <color theme="1"/>
        <rFont val="Calibri"/>
        <family val="2"/>
        <scheme val="minor"/>
      </rPr>
      <t>FERRAMENTA DE AIR INTERMEDIÁRIA</t>
    </r>
    <r>
      <rPr>
        <sz val="11"/>
        <color theme="1"/>
        <rFont val="Calibri"/>
        <family val="2"/>
        <scheme val="minor"/>
      </rPr>
      <t>, através do qual as alternativas regulatórias são avaliadas segundo metodologia multicritério.</t>
    </r>
  </si>
  <si>
    <t xml:space="preserve">                       FLÁVIA HARUMI RAMOS TANAKA                                                                     </t>
  </si>
  <si>
    <t xml:space="preserve">Diretora-Adjunta de Normas e Habilitação dos Produtos                                                           </t>
  </si>
  <si>
    <t xml:space="preserve">                                </t>
  </si>
  <si>
    <t>Muito obrigada!</t>
  </si>
  <si>
    <t>(x   )</t>
  </si>
  <si>
    <t>(X )</t>
  </si>
  <si>
    <t xml:space="preserve"> ( X )</t>
  </si>
  <si>
    <t xml:space="preserve"> ( X  )</t>
  </si>
  <si>
    <t>Cancelamento a pedido com Direito de Arrependimento</t>
  </si>
  <si>
    <t>Não se aplica</t>
  </si>
  <si>
    <t>Ausência do exercício do direito de cancelamento</t>
  </si>
  <si>
    <t>A minuta de resolução normativa, ora proposta, representa o atendimento à RECOMENDAÇÃO PR/RJ/CG Nº 05/2014 do Ministério Público Federal, a fim de regulamentar o cancelamento ou a exclusão de contrato de plano de saúde, a pedido do beneficiário.</t>
  </si>
  <si>
    <t>(  X  )</t>
  </si>
  <si>
    <t>( X  )</t>
  </si>
  <si>
    <t>O objetivo é criar postulados acerca do cancelamento ou a exclusão de contrato de plano de saúde, a pedido do beneficiário, visando dar azo ao princípio da informação, a fim de que o beneficiário de plano privado de assistência à saúde tenha o direito à informação clara e adequada acerca dos efeitos do cancelamento ou da exclusão do plano de saúde e evitar cobrança indevida posteriormente ao cancelamento/exclusão.</t>
  </si>
  <si>
    <t>Os mecanismos de consuta anteriores a elaboração normativa foi a realização de 3 reuniões de câmara técnica.  Posteriormente Será realizada uma consulta pública.</t>
  </si>
  <si>
    <t>Como se trata de uma regra para exercício de direito de cancelamento do plano pelos beneficiários junto às operadoras, não se vislumbra outra opção senão a edição de uma Resolução Normativa, especialmente porque a minuta apresentada trará em seu bojo sanções pelo descumprimento de seus postulados.</t>
  </si>
  <si>
    <t>Conforme já explicitado, não se vislumbra outra opção.</t>
  </si>
  <si>
    <t>GEMOP/GGREP/DIPRO</t>
  </si>
  <si>
    <t>Cancelamento ou a exclusão de contrato de plano de saúde, a pedido do beneficiário</t>
  </si>
  <si>
    <t>33902.630142/2014-03</t>
  </si>
  <si>
    <t>gemop/ggrep/dipro</t>
  </si>
  <si>
    <t>gemop/GGREP/DIPRO</t>
  </si>
  <si>
    <t>( x  )</t>
  </si>
  <si>
    <t>Código de Defesa do Consumidor</t>
  </si>
  <si>
    <t xml:space="preserve"> (  X )</t>
  </si>
  <si>
    <t>Cancelamento ou Exclusão a pedido</t>
  </si>
  <si>
    <t>Cancelamento a pedido com efeito imediato</t>
  </si>
  <si>
    <t>Há implementação da Proposta esbarra na própria natureza do contrato de plano de saúde (natureza de seguro), uma vez que este trata de evento futuro e incerto. Desta forma, o exercicio de arrependimento não se mostra viavel após a solicitação de cancelamento em decorrencia dos problemas jurídicos que poderiam ser ocasionados no caso de uma eventual necessidade de utilização  dos serviços de saúde, após o pedido de desligamento.</t>
  </si>
  <si>
    <t>Não se verifica facilidades de implementação, uma vez que a proposta apresenta forte tendência de ser judicializada, fugindo da intenção regulatória de intervir para tornar mais previsivel para as partes os desdobramentos do pedido de cancelamento a  pedido.</t>
  </si>
  <si>
    <t>O monitoramento se daria através do acompamento das NIPs, processo que já se encontra consolidado na ANS, o que não geraria custos adicionais diretos.</t>
  </si>
  <si>
    <t>A sugestão é que o processo seja avaliado no minimo a cada 5 anos, através da análise da serie historica das NIPs e possiveis demandas que ingressarem nos orgãos de defesa do consumidor. Os custos do procedimento de avaliação estão inclusos nas horas de trabalho dos servidores.</t>
  </si>
  <si>
    <t>Impacto distributivo</t>
  </si>
  <si>
    <t>7. Impacto para o consumidor</t>
  </si>
  <si>
    <t>8. Impacto para as operadoras</t>
  </si>
  <si>
    <t>9. Impacto para os prestadores</t>
  </si>
  <si>
    <t>A utilização das medidas legais (aplicação de sanções previstas na legislação) de que dispõe a ANS para fazer cumprir a Proposta 2, podem ser fragilizadas pela tendência de judicialização. A judicialização gera custos de imagem para a ANS, além de possibilitar que a ANS seja parte e/ou Ré nesses processos - podendo gerar custos financeiros que somente no decorrer do referido processo seriam conhecidos.</t>
  </si>
  <si>
    <t>A utilização das medidas legais (aplicação de sanções previstas na legislação) de que dispõe a ANS para fazer cumprir a Proposta 3, prevê a aplicação de sanção de R$ 30.000, aplicando-se no caso de reincidência as medidas previstas institucionamente.</t>
  </si>
  <si>
    <t xml:space="preserve">Apesar do processo se inserir no fluxo de operação das operadoras, há necessidade de internalização da nova regra por parte das operadoras/administradoras. O que pode demandar a necessidade de investimento em treinamentos/cartilhas. </t>
  </si>
  <si>
    <t>Custos com treinamento, material de divulgação, suporte juridico.</t>
  </si>
  <si>
    <t>Custos com treinamento e material de divulgação.</t>
  </si>
  <si>
    <t>Possibilidade de negar atendimento de um beneficiário que tenha exercido o seu direito de arrependimento.</t>
  </si>
  <si>
    <t>Previsibilidade dos consumidores que estão aptos a receberem atendimento da operadora.</t>
  </si>
  <si>
    <t xml:space="preserve"> (  x )</t>
  </si>
  <si>
    <t>(  )</t>
  </si>
  <si>
    <t>Apesar de envolver mais de uma área, o objteo da regulação se refere a um procedimento operacional das operadoras/Administradoras não se justifcando a realização da análise de nível intermediário</t>
  </si>
  <si>
    <t>Nâo se aplica</t>
  </si>
  <si>
    <t>Judicialização pela demora da operacionalização do pedido de cancelamento pelo beneficiário</t>
  </si>
  <si>
    <t>Negativa do exercício do direito de arrependimento, caso ocorra algum evento no período entre o pedido de cancelamento e a efetiva rescisão.</t>
  </si>
  <si>
    <t xml:space="preserve">Impossiblidade de exercer o arrependimento, uma vez informado pela Operadora/administradora das consequências do pedido de cancelamento. </t>
  </si>
  <si>
    <t>Ausência de Regulamentação Específica</t>
  </si>
  <si>
    <t>Karla Santa Cruz Coelho</t>
  </si>
  <si>
    <t>A Proposta traz previsibilidade para pedido de cancelamento a pedido, se inserindo no fluxo de operação das operadoras sem demandar mudanças substanciais de suas rotinas.</t>
  </si>
  <si>
    <t>RECOMENDAÇÃO PR/RJ/CG Nº 05/2014 do Ministério Público Federal</t>
  </si>
  <si>
    <t>( )</t>
  </si>
  <si>
    <t>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</si>
</sst>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6"/>
      <color rgb="FF006600"/>
      <name val="Calibri"/>
      <family val="2"/>
      <scheme val="minor"/>
    </font>
    <font>
      <i/>
      <sz val="11"/>
      <color theme="8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Calibri"/>
      <family val="2"/>
      <scheme val="minor"/>
    </font>
    <font>
      <b/>
      <sz val="9"/>
      <color indexed="81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</font>
    <font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4"/>
      <name val="Calibri"/>
      <family val="2"/>
      <scheme val="minor"/>
    </font>
    <font>
      <sz val="16"/>
      <color theme="8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CD9"/>
        <bgColor indexed="64"/>
      </patternFill>
    </fill>
    <fill>
      <patternFill patternType="solid">
        <fgColor rgb="FFFFF2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2" borderId="0" xfId="0" applyFill="1"/>
    <xf numFmtId="0" fontId="0" fillId="5" borderId="0" xfId="0" applyFill="1"/>
    <xf numFmtId="0" fontId="3" fillId="5" borderId="0" xfId="0" applyFont="1" applyFill="1"/>
    <xf numFmtId="0" fontId="0" fillId="8" borderId="1" xfId="0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wrapText="1"/>
    </xf>
    <xf numFmtId="1" fontId="13" fillId="8" borderId="1" xfId="0" applyNumberFormat="1" applyFont="1" applyFill="1" applyBorder="1" applyAlignment="1">
      <alignment horizontal="center" wrapText="1"/>
    </xf>
    <xf numFmtId="0" fontId="0" fillId="8" borderId="1" xfId="0" applyFill="1" applyBorder="1" applyAlignment="1">
      <alignment horizontal="justify" vertical="center"/>
    </xf>
    <xf numFmtId="1" fontId="0" fillId="8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wrapText="1"/>
    </xf>
    <xf numFmtId="1" fontId="0" fillId="9" borderId="1" xfId="0" applyNumberFormat="1" applyFill="1" applyBorder="1" applyAlignment="1">
      <alignment horizontal="center" wrapText="1"/>
    </xf>
    <xf numFmtId="0" fontId="13" fillId="11" borderId="1" xfId="0" applyFont="1" applyFill="1" applyBorder="1" applyAlignment="1">
      <alignment wrapText="1"/>
    </xf>
    <xf numFmtId="0" fontId="16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 wrapText="1"/>
    </xf>
    <xf numFmtId="0" fontId="11" fillId="9" borderId="10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wrapText="1"/>
    </xf>
    <xf numFmtId="10" fontId="13" fillId="9" borderId="1" xfId="0" applyNumberFormat="1" applyFont="1" applyFill="1" applyBorder="1" applyAlignment="1">
      <alignment horizontal="center" wrapText="1"/>
    </xf>
    <xf numFmtId="0" fontId="0" fillId="0" borderId="5" xfId="0" applyBorder="1"/>
    <xf numFmtId="0" fontId="0" fillId="0" borderId="7" xfId="0" applyBorder="1"/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4" borderId="0" xfId="0" applyFill="1" applyProtection="1">
      <protection locked="0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2" borderId="0" xfId="0" applyFont="1" applyFill="1" applyProtection="1">
      <protection locked="0"/>
    </xf>
    <xf numFmtId="0" fontId="0" fillId="5" borderId="0" xfId="0" applyFill="1" applyProtection="1">
      <protection locked="0"/>
    </xf>
    <xf numFmtId="0" fontId="2" fillId="2" borderId="0" xfId="0" applyFont="1" applyFill="1" applyAlignment="1" applyProtection="1">
      <alignment horizontal="left" vertical="top"/>
    </xf>
    <xf numFmtId="0" fontId="2" fillId="4" borderId="0" xfId="0" applyFont="1" applyFill="1" applyAlignment="1" applyProtection="1">
      <alignment horizontal="left" vertical="top"/>
    </xf>
    <xf numFmtId="0" fontId="0" fillId="4" borderId="0" xfId="0" applyFill="1" applyProtection="1"/>
    <xf numFmtId="0" fontId="2" fillId="2" borderId="0" xfId="0" applyFont="1" applyFill="1" applyProtection="1"/>
    <xf numFmtId="0" fontId="0" fillId="2" borderId="0" xfId="0" applyFont="1" applyFill="1" applyProtection="1"/>
    <xf numFmtId="0" fontId="2" fillId="4" borderId="0" xfId="0" applyFont="1" applyFill="1" applyProtection="1"/>
    <xf numFmtId="0" fontId="0" fillId="2" borderId="0" xfId="0" applyFill="1" applyProtection="1"/>
    <xf numFmtId="0" fontId="0" fillId="4" borderId="0" xfId="0" applyFont="1" applyFill="1" applyProtection="1"/>
    <xf numFmtId="0" fontId="6" fillId="5" borderId="0" xfId="0" applyFont="1" applyFill="1" applyProtection="1"/>
    <xf numFmtId="0" fontId="0" fillId="5" borderId="0" xfId="0" applyFill="1" applyProtection="1"/>
    <xf numFmtId="0" fontId="0" fillId="0" borderId="0" xfId="0" applyAlignment="1" applyProtection="1">
      <alignment wrapText="1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14" fillId="8" borderId="1" xfId="0" applyFont="1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12" borderId="0" xfId="0" applyFill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11" fillId="7" borderId="10" xfId="0" applyFont="1" applyFill="1" applyBorder="1" applyAlignment="1" applyProtection="1">
      <alignment horizontal="center" vertical="center" wrapText="1"/>
    </xf>
    <xf numFmtId="0" fontId="12" fillId="9" borderId="10" xfId="0" applyFont="1" applyFill="1" applyBorder="1" applyAlignment="1" applyProtection="1">
      <alignment horizontal="center" vertical="center" wrapText="1"/>
    </xf>
    <xf numFmtId="0" fontId="0" fillId="10" borderId="10" xfId="0" applyFill="1" applyBorder="1" applyAlignment="1" applyProtection="1">
      <alignment horizontal="left" vertical="top" wrapText="1"/>
    </xf>
    <xf numFmtId="0" fontId="13" fillId="11" borderId="10" xfId="0" applyFont="1" applyFill="1" applyBorder="1" applyAlignment="1" applyProtection="1">
      <alignment vertical="center" wrapText="1"/>
    </xf>
    <xf numFmtId="0" fontId="0" fillId="10" borderId="10" xfId="0" applyFill="1" applyBorder="1" applyAlignment="1" applyProtection="1">
      <alignment horizontal="left" vertical="center" wrapText="1"/>
    </xf>
    <xf numFmtId="0" fontId="0" fillId="12" borderId="10" xfId="0" applyFill="1" applyBorder="1" applyAlignment="1" applyProtection="1">
      <alignment vertical="center" wrapText="1"/>
    </xf>
    <xf numFmtId="0" fontId="0" fillId="10" borderId="10" xfId="0" applyFill="1" applyBorder="1" applyAlignment="1" applyProtection="1">
      <alignment horizontal="center" vertical="center"/>
    </xf>
    <xf numFmtId="0" fontId="13" fillId="11" borderId="10" xfId="0" applyFont="1" applyFill="1" applyBorder="1" applyAlignment="1" applyProtection="1">
      <alignment horizontal="justify" vertical="center"/>
    </xf>
    <xf numFmtId="0" fontId="0" fillId="11" borderId="10" xfId="0" applyFill="1" applyBorder="1" applyAlignment="1" applyProtection="1">
      <alignment horizontal="justify" vertical="center"/>
    </xf>
    <xf numFmtId="0" fontId="0" fillId="12" borderId="10" xfId="0" applyFill="1" applyBorder="1" applyAlignment="1" applyProtection="1">
      <alignment vertical="center"/>
    </xf>
    <xf numFmtId="0" fontId="12" fillId="9" borderId="11" xfId="0" applyFont="1" applyFill="1" applyBorder="1" applyAlignment="1" applyProtection="1">
      <alignment horizontal="center" vertical="center" wrapText="1"/>
    </xf>
    <xf numFmtId="0" fontId="0" fillId="10" borderId="10" xfId="0" applyFill="1" applyBorder="1" applyAlignment="1" applyProtection="1">
      <alignment vertical="center" wrapText="1"/>
    </xf>
    <xf numFmtId="0" fontId="0" fillId="11" borderId="10" xfId="0" applyFill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5" fillId="10" borderId="10" xfId="0" applyFont="1" applyFill="1" applyBorder="1" applyAlignment="1" applyProtection="1">
      <alignment horizontal="left" vertical="center" wrapText="1"/>
    </xf>
    <xf numFmtId="0" fontId="0" fillId="8" borderId="1" xfId="0" applyFill="1" applyBorder="1" applyAlignment="1" applyProtection="1">
      <alignment horizontal="justify" vertical="center"/>
    </xf>
    <xf numFmtId="0" fontId="0" fillId="9" borderId="1" xfId="0" applyFill="1" applyBorder="1" applyAlignment="1" applyProtection="1">
      <alignment wrapText="1"/>
    </xf>
    <xf numFmtId="0" fontId="13" fillId="11" borderId="1" xfId="0" applyFont="1" applyFill="1" applyBorder="1" applyAlignment="1" applyProtection="1">
      <alignment wrapText="1"/>
    </xf>
    <xf numFmtId="0" fontId="0" fillId="8" borderId="1" xfId="0" applyFill="1" applyBorder="1" applyAlignment="1" applyProtection="1">
      <alignment horizontal="center" wrapText="1"/>
    </xf>
    <xf numFmtId="0" fontId="13" fillId="8" borderId="1" xfId="0" applyFont="1" applyFill="1" applyBorder="1" applyAlignment="1" applyProtection="1">
      <alignment horizontal="center" wrapText="1"/>
    </xf>
    <xf numFmtId="0" fontId="14" fillId="8" borderId="1" xfId="0" applyFont="1" applyFill="1" applyBorder="1" applyAlignment="1" applyProtection="1">
      <alignment horizontal="center"/>
    </xf>
    <xf numFmtId="1" fontId="13" fillId="8" borderId="1" xfId="0" applyNumberFormat="1" applyFont="1" applyFill="1" applyBorder="1" applyAlignment="1" applyProtection="1">
      <alignment horizontal="center" wrapText="1"/>
    </xf>
    <xf numFmtId="1" fontId="0" fillId="8" borderId="1" xfId="0" applyNumberFormat="1" applyFill="1" applyBorder="1" applyAlignment="1" applyProtection="1">
      <alignment horizontal="center" vertical="center"/>
    </xf>
    <xf numFmtId="1" fontId="0" fillId="9" borderId="1" xfId="0" applyNumberFormat="1" applyFill="1" applyBorder="1" applyAlignment="1" applyProtection="1">
      <alignment horizontal="center" wrapText="1"/>
    </xf>
    <xf numFmtId="10" fontId="0" fillId="9" borderId="1" xfId="0" applyNumberFormat="1" applyFill="1" applyBorder="1" applyAlignment="1" applyProtection="1">
      <alignment horizontal="center" wrapText="1"/>
    </xf>
    <xf numFmtId="0" fontId="16" fillId="11" borderId="1" xfId="0" applyFont="1" applyFill="1" applyBorder="1" applyAlignment="1" applyProtection="1">
      <alignment horizontal="center"/>
    </xf>
    <xf numFmtId="0" fontId="18" fillId="2" borderId="0" xfId="0" applyFont="1" applyFill="1" applyProtection="1"/>
    <xf numFmtId="0" fontId="18" fillId="2" borderId="0" xfId="0" applyFont="1" applyFill="1" applyAlignment="1" applyProtection="1">
      <alignment horizontal="left" vertical="center" indent="5"/>
    </xf>
    <xf numFmtId="0" fontId="0" fillId="5" borderId="5" xfId="0" applyFont="1" applyFill="1" applyBorder="1" applyProtection="1"/>
    <xf numFmtId="0" fontId="0" fillId="5" borderId="0" xfId="0" applyFont="1" applyFill="1" applyBorder="1" applyProtection="1"/>
    <xf numFmtId="0" fontId="0" fillId="5" borderId="6" xfId="0" applyFont="1" applyFill="1" applyBorder="1" applyProtection="1"/>
    <xf numFmtId="0" fontId="0" fillId="2" borderId="0" xfId="0" applyFill="1" applyAlignment="1" applyProtection="1">
      <alignment horizontal="right"/>
      <protection locked="0"/>
    </xf>
    <xf numFmtId="0" fontId="0" fillId="4" borderId="0" xfId="0" applyFill="1" applyAlignment="1" applyProtection="1">
      <alignment horizontal="right"/>
      <protection locked="0"/>
    </xf>
    <xf numFmtId="0" fontId="0" fillId="2" borderId="0" xfId="0" applyFill="1" applyAlignment="1" applyProtection="1">
      <alignment horizontal="left"/>
    </xf>
    <xf numFmtId="0" fontId="0" fillId="2" borderId="0" xfId="0" applyFont="1" applyFill="1" applyAlignment="1" applyProtection="1">
      <alignment horizontal="right"/>
      <protection locked="0"/>
    </xf>
    <xf numFmtId="0" fontId="0" fillId="2" borderId="0" xfId="0" applyFont="1" applyFill="1" applyAlignment="1" applyProtection="1">
      <alignment horizontal="left"/>
    </xf>
    <xf numFmtId="0" fontId="2" fillId="4" borderId="0" xfId="0" applyFont="1" applyFill="1" applyAlignment="1" applyProtection="1">
      <alignment horizontal="left"/>
      <protection locked="0"/>
    </xf>
    <xf numFmtId="14" fontId="0" fillId="2" borderId="0" xfId="0" applyNumberFormat="1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vertical="top"/>
    </xf>
    <xf numFmtId="0" fontId="0" fillId="3" borderId="0" xfId="0" applyFill="1" applyAlignment="1" applyProtection="1">
      <alignment vertical="top" wrapText="1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0" fillId="5" borderId="7" xfId="0" applyFont="1" applyFill="1" applyBorder="1" applyAlignment="1" applyProtection="1">
      <alignment horizontal="justify" wrapText="1"/>
    </xf>
    <xf numFmtId="0" fontId="0" fillId="5" borderId="8" xfId="0" applyFont="1" applyFill="1" applyBorder="1" applyAlignment="1" applyProtection="1">
      <alignment horizontal="justify" wrapText="1"/>
    </xf>
    <xf numFmtId="0" fontId="0" fillId="5" borderId="9" xfId="0" applyFont="1" applyFill="1" applyBorder="1" applyAlignment="1" applyProtection="1">
      <alignment horizontal="justify" wrapText="1"/>
    </xf>
    <xf numFmtId="0" fontId="4" fillId="2" borderId="0" xfId="0" applyFont="1" applyFill="1" applyAlignment="1" applyProtection="1">
      <alignment horizontal="justify" wrapText="1"/>
    </xf>
    <xf numFmtId="0" fontId="18" fillId="2" borderId="0" xfId="0" applyFont="1" applyFill="1" applyAlignment="1" applyProtection="1">
      <alignment horizontal="justify" wrapText="1"/>
    </xf>
    <xf numFmtId="0" fontId="18" fillId="2" borderId="0" xfId="0" applyFont="1" applyFill="1" applyAlignment="1" applyProtection="1">
      <alignment horizontal="justify"/>
    </xf>
    <xf numFmtId="0" fontId="20" fillId="2" borderId="0" xfId="0" applyFont="1" applyFill="1" applyAlignment="1" applyProtection="1">
      <alignment horizontal="left"/>
    </xf>
    <xf numFmtId="0" fontId="18" fillId="2" borderId="0" xfId="0" applyFont="1" applyFill="1" applyAlignment="1" applyProtection="1">
      <alignment horizontal="left" vertical="center"/>
    </xf>
    <xf numFmtId="0" fontId="5" fillId="5" borderId="2" xfId="0" applyFont="1" applyFill="1" applyBorder="1" applyAlignment="1" applyProtection="1">
      <alignment horizontal="left" vertical="center"/>
    </xf>
    <xf numFmtId="0" fontId="5" fillId="5" borderId="3" xfId="0" applyFont="1" applyFill="1" applyBorder="1" applyAlignment="1" applyProtection="1">
      <alignment horizontal="left" vertical="center"/>
    </xf>
    <xf numFmtId="0" fontId="5" fillId="5" borderId="4" xfId="0" applyFont="1" applyFill="1" applyBorder="1" applyAlignment="1" applyProtection="1">
      <alignment horizontal="left" vertical="center"/>
    </xf>
    <xf numFmtId="0" fontId="0" fillId="5" borderId="5" xfId="0" applyFont="1" applyFill="1" applyBorder="1" applyAlignment="1" applyProtection="1">
      <alignment horizontal="justify" wrapText="1"/>
    </xf>
    <xf numFmtId="0" fontId="0" fillId="5" borderId="0" xfId="0" applyFont="1" applyFill="1" applyBorder="1" applyAlignment="1" applyProtection="1">
      <alignment horizontal="justify" wrapText="1"/>
    </xf>
    <xf numFmtId="0" fontId="0" fillId="5" borderId="6" xfId="0" applyFont="1" applyFill="1" applyBorder="1" applyAlignment="1" applyProtection="1">
      <alignment horizontal="justify" wrapText="1"/>
    </xf>
    <xf numFmtId="0" fontId="0" fillId="0" borderId="0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9" xfId="0" applyBorder="1" applyAlignment="1" applyProtection="1">
      <alignment horizontal="left" vertical="center"/>
    </xf>
    <xf numFmtId="0" fontId="2" fillId="4" borderId="0" xfId="0" applyFont="1" applyFill="1" applyAlignment="1" applyProtection="1">
      <alignment horizontal="left" vertical="top"/>
    </xf>
    <xf numFmtId="0" fontId="5" fillId="0" borderId="0" xfId="0" applyFont="1" applyAlignment="1" applyProtection="1">
      <alignment horizontal="left"/>
    </xf>
    <xf numFmtId="0" fontId="2" fillId="2" borderId="0" xfId="0" applyFont="1" applyFill="1" applyAlignment="1" applyProtection="1">
      <alignment horizontal="left" vertical="top"/>
    </xf>
    <xf numFmtId="0" fontId="0" fillId="2" borderId="0" xfId="0" applyFont="1" applyFill="1" applyAlignment="1" applyProtection="1">
      <alignment horizontal="left"/>
      <protection locked="0"/>
    </xf>
    <xf numFmtId="0" fontId="0" fillId="4" borderId="0" xfId="0" applyFont="1" applyFill="1" applyAlignment="1" applyProtection="1">
      <alignment horizontal="left"/>
      <protection locked="0"/>
    </xf>
    <xf numFmtId="14" fontId="0" fillId="2" borderId="0" xfId="0" applyNumberFormat="1" applyFont="1" applyFill="1" applyAlignment="1" applyProtection="1">
      <alignment horizontal="left" vertical="top"/>
      <protection locked="0"/>
    </xf>
    <xf numFmtId="0" fontId="0" fillId="2" borderId="0" xfId="0" applyFont="1" applyFill="1" applyAlignment="1" applyProtection="1">
      <alignment horizontal="left" vertical="top"/>
      <protection locked="0"/>
    </xf>
    <xf numFmtId="0" fontId="2" fillId="2" borderId="0" xfId="0" applyFont="1" applyFill="1" applyAlignment="1" applyProtection="1">
      <alignment horizontal="left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2" fillId="4" borderId="0" xfId="0" applyFont="1" applyFill="1" applyAlignment="1" applyProtection="1">
      <alignment horizontal="left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justify" wrapText="1"/>
    </xf>
    <xf numFmtId="0" fontId="2" fillId="4" borderId="0" xfId="0" applyFont="1" applyFill="1" applyAlignment="1" applyProtection="1">
      <alignment horizontal="left" vertical="center"/>
      <protection locked="0"/>
    </xf>
    <xf numFmtId="0" fontId="0" fillId="4" borderId="0" xfId="0" applyFont="1" applyFill="1" applyAlignment="1" applyProtection="1">
      <alignment horizontal="left" vertical="center"/>
      <protection locked="0"/>
    </xf>
    <xf numFmtId="14" fontId="0" fillId="2" borderId="0" xfId="0" applyNumberFormat="1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1" fillId="6" borderId="0" xfId="0" applyFont="1" applyFill="1" applyAlignment="1" applyProtection="1">
      <alignment horizontal="center" vertical="center"/>
    </xf>
    <xf numFmtId="0" fontId="0" fillId="5" borderId="0" xfId="0" applyFill="1" applyAlignment="1" applyProtection="1">
      <alignment horizontal="left" vertical="top"/>
    </xf>
    <xf numFmtId="0" fontId="0" fillId="2" borderId="0" xfId="0" applyFill="1" applyAlignment="1" applyProtection="1">
      <alignment horizontal="left" vertical="top" wrapText="1"/>
    </xf>
    <xf numFmtId="0" fontId="0" fillId="3" borderId="0" xfId="0" applyFill="1" applyAlignment="1" applyProtection="1">
      <alignment horizontal="left" vertical="top" wrapText="1"/>
    </xf>
    <xf numFmtId="0" fontId="0" fillId="3" borderId="0" xfId="0" applyFill="1" applyAlignment="1" applyProtection="1">
      <alignment horizontal="left" vertical="top" wrapText="1"/>
      <protection locked="0"/>
    </xf>
    <xf numFmtId="0" fontId="0" fillId="2" borderId="0" xfId="0" applyFill="1" applyBorder="1" applyAlignment="1" applyProtection="1">
      <alignment horizontal="left" vertical="top"/>
    </xf>
    <xf numFmtId="0" fontId="0" fillId="3" borderId="0" xfId="0" applyFill="1" applyAlignment="1" applyProtection="1">
      <alignment horizontal="left" vertical="top"/>
    </xf>
    <xf numFmtId="0" fontId="0" fillId="2" borderId="0" xfId="0" applyFill="1" applyAlignment="1" applyProtection="1">
      <alignment horizontal="left" vertical="top"/>
    </xf>
    <xf numFmtId="0" fontId="11" fillId="7" borderId="0" xfId="0" applyFont="1" applyFill="1" applyBorder="1" applyAlignment="1">
      <alignment horizontal="center" vertical="center" wrapText="1"/>
    </xf>
    <xf numFmtId="0" fontId="0" fillId="0" borderId="8" xfId="0" applyBorder="1" applyAlignment="1"/>
    <xf numFmtId="0" fontId="13" fillId="8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0" fillId="2" borderId="0" xfId="0" applyFill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</xf>
  </cellXfs>
  <cellStyles count="1">
    <cellStyle name="Normal" xfId="0" builtinId="0"/>
  </cellStyles>
  <dxfs count="4">
    <dxf>
      <fill>
        <patternFill>
          <bgColor indexed="29"/>
        </patternFill>
      </fill>
    </dxf>
    <dxf>
      <fill>
        <patternFill>
          <bgColor indexed="41"/>
        </patternFill>
      </fill>
    </dxf>
    <dxf>
      <fill>
        <patternFill>
          <bgColor indexed="41"/>
        </patternFill>
      </fill>
    </dxf>
    <dxf>
      <fill>
        <patternFill>
          <bgColor indexed="29"/>
        </patternFill>
      </fill>
    </dxf>
  </dxfs>
  <tableStyles count="0" defaultTableStyle="TableStyleMedium2" defaultPivotStyle="PivotStyleLight16"/>
  <colors>
    <mruColors>
      <color rgb="FFFFCC99"/>
      <color rgb="FFFFF2E5"/>
      <color rgb="FFFFECD9"/>
      <color rgb="FF006600"/>
      <color rgb="FFFFE4C9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2'!A1"/><Relationship Id="rId7" Type="http://schemas.openxmlformats.org/officeDocument/2006/relationships/hyperlink" Target="#'6'!A1"/><Relationship Id="rId2" Type="http://schemas.openxmlformats.org/officeDocument/2006/relationships/hyperlink" Target="#'1'!A1"/><Relationship Id="rId1" Type="http://schemas.openxmlformats.org/officeDocument/2006/relationships/image" Target="../media/image1.JPG"/><Relationship Id="rId6" Type="http://schemas.openxmlformats.org/officeDocument/2006/relationships/hyperlink" Target="#'5'!A1"/><Relationship Id="rId5" Type="http://schemas.openxmlformats.org/officeDocument/2006/relationships/hyperlink" Target="#'4'!A1"/><Relationship Id="rId4" Type="http://schemas.openxmlformats.org/officeDocument/2006/relationships/hyperlink" Target="#'3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hyperlink" Target="#APRESENTA&#199;&#195;O!A1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</xdr:col>
      <xdr:colOff>113243</xdr:colOff>
      <xdr:row>36</xdr:row>
      <xdr:rowOff>158750</xdr:rowOff>
    </xdr:from>
    <xdr:to>
      <xdr:col>1</xdr:col>
      <xdr:colOff>497419</xdr:colOff>
      <xdr:row>36</xdr:row>
      <xdr:rowOff>444500</xdr:rowOff>
    </xdr:to>
    <xdr:sp macro="" textlink="">
      <xdr:nvSpPr>
        <xdr:cNvPr id="4" name="Retângulo de cantos arredondados 3">
          <a:hlinkClick xmlns:r="http://schemas.openxmlformats.org/officeDocument/2006/relationships" r:id="rId2"/>
        </xdr:cNvPr>
        <xdr:cNvSpPr/>
      </xdr:nvSpPr>
      <xdr:spPr>
        <a:xfrm>
          <a:off x="727076" y="8255000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1</xdr:col>
      <xdr:colOff>113243</xdr:colOff>
      <xdr:row>37</xdr:row>
      <xdr:rowOff>158750</xdr:rowOff>
    </xdr:from>
    <xdr:to>
      <xdr:col>1</xdr:col>
      <xdr:colOff>497419</xdr:colOff>
      <xdr:row>37</xdr:row>
      <xdr:rowOff>444500</xdr:rowOff>
    </xdr:to>
    <xdr:sp macro="" textlink="">
      <xdr:nvSpPr>
        <xdr:cNvPr id="5" name="Retângulo de cantos arredondados 4">
          <a:hlinkClick xmlns:r="http://schemas.openxmlformats.org/officeDocument/2006/relationships" r:id="rId3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1</xdr:col>
      <xdr:colOff>113243</xdr:colOff>
      <xdr:row>38</xdr:row>
      <xdr:rowOff>158750</xdr:rowOff>
    </xdr:from>
    <xdr:to>
      <xdr:col>1</xdr:col>
      <xdr:colOff>497419</xdr:colOff>
      <xdr:row>38</xdr:row>
      <xdr:rowOff>444500</xdr:rowOff>
    </xdr:to>
    <xdr:sp macro="" textlink="">
      <xdr:nvSpPr>
        <xdr:cNvPr id="6" name="Retângulo de cantos arredondados 5">
          <a:hlinkClick xmlns:r="http://schemas.openxmlformats.org/officeDocument/2006/relationships" r:id="rId4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3</a:t>
          </a:r>
        </a:p>
      </xdr:txBody>
    </xdr:sp>
    <xdr:clientData/>
  </xdr:twoCellAnchor>
  <xdr:twoCellAnchor>
    <xdr:from>
      <xdr:col>1</xdr:col>
      <xdr:colOff>113243</xdr:colOff>
      <xdr:row>39</xdr:row>
      <xdr:rowOff>158750</xdr:rowOff>
    </xdr:from>
    <xdr:to>
      <xdr:col>1</xdr:col>
      <xdr:colOff>497419</xdr:colOff>
      <xdr:row>39</xdr:row>
      <xdr:rowOff>444500</xdr:rowOff>
    </xdr:to>
    <xdr:sp macro="" textlink="">
      <xdr:nvSpPr>
        <xdr:cNvPr id="7" name="Retângulo de cantos arredondados 6">
          <a:hlinkClick xmlns:r="http://schemas.openxmlformats.org/officeDocument/2006/relationships" r:id="rId5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4</a:t>
          </a:r>
        </a:p>
      </xdr:txBody>
    </xdr:sp>
    <xdr:clientData/>
  </xdr:twoCellAnchor>
  <xdr:twoCellAnchor>
    <xdr:from>
      <xdr:col>1</xdr:col>
      <xdr:colOff>113243</xdr:colOff>
      <xdr:row>40</xdr:row>
      <xdr:rowOff>158750</xdr:rowOff>
    </xdr:from>
    <xdr:to>
      <xdr:col>1</xdr:col>
      <xdr:colOff>497419</xdr:colOff>
      <xdr:row>40</xdr:row>
      <xdr:rowOff>444500</xdr:rowOff>
    </xdr:to>
    <xdr:sp macro="" textlink="">
      <xdr:nvSpPr>
        <xdr:cNvPr id="8" name="Retângulo de cantos arredondados 7">
          <a:hlinkClick xmlns:r="http://schemas.openxmlformats.org/officeDocument/2006/relationships" r:id="rId6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5</a:t>
          </a:r>
        </a:p>
      </xdr:txBody>
    </xdr:sp>
    <xdr:clientData/>
  </xdr:twoCellAnchor>
  <xdr:twoCellAnchor>
    <xdr:from>
      <xdr:col>1</xdr:col>
      <xdr:colOff>113243</xdr:colOff>
      <xdr:row>41</xdr:row>
      <xdr:rowOff>158750</xdr:rowOff>
    </xdr:from>
    <xdr:to>
      <xdr:col>1</xdr:col>
      <xdr:colOff>497419</xdr:colOff>
      <xdr:row>41</xdr:row>
      <xdr:rowOff>444500</xdr:rowOff>
    </xdr:to>
    <xdr:sp macro="" textlink="">
      <xdr:nvSpPr>
        <xdr:cNvPr id="9" name="Retângulo de cantos arredondados 8">
          <a:hlinkClick xmlns:r="http://schemas.openxmlformats.org/officeDocument/2006/relationships" r:id="rId7"/>
        </xdr:cNvPr>
        <xdr:cNvSpPr/>
      </xdr:nvSpPr>
      <xdr:spPr>
        <a:xfrm>
          <a:off x="727076" y="8329083"/>
          <a:ext cx="384176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6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15</xdr:col>
      <xdr:colOff>275166</xdr:colOff>
      <xdr:row>7</xdr:row>
      <xdr:rowOff>127000</xdr:rowOff>
    </xdr:from>
    <xdr:to>
      <xdr:col>17</xdr:col>
      <xdr:colOff>603250</xdr:colOff>
      <xdr:row>8</xdr:row>
      <xdr:rowOff>222250</xdr:rowOff>
    </xdr:to>
    <xdr:sp macro="" textlink="">
      <xdr:nvSpPr>
        <xdr:cNvPr id="4" name="Retângulo de cantos arredondados 3">
          <a:hlinkClick xmlns:r="http://schemas.openxmlformats.org/officeDocument/2006/relationships" r:id="rId2"/>
        </xdr:cNvPr>
        <xdr:cNvSpPr/>
      </xdr:nvSpPr>
      <xdr:spPr>
        <a:xfrm>
          <a:off x="9249833" y="1460500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19912</xdr:colOff>
      <xdr:row>1</xdr:row>
      <xdr:rowOff>66675</xdr:rowOff>
    </xdr:from>
    <xdr:to>
      <xdr:col>7</xdr:col>
      <xdr:colOff>42334</xdr:colOff>
      <xdr:row>7</xdr:row>
      <xdr:rowOff>49809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912" y="257175"/>
          <a:ext cx="10118922" cy="1126134"/>
        </a:xfrm>
        <a:prstGeom prst="rect">
          <a:avLst/>
        </a:prstGeom>
      </xdr:spPr>
    </xdr:pic>
    <xdr:clientData/>
  </xdr:twoCellAnchor>
  <xdr:twoCellAnchor>
    <xdr:from>
      <xdr:col>4</xdr:col>
      <xdr:colOff>296333</xdr:colOff>
      <xdr:row>7</xdr:row>
      <xdr:rowOff>127000</xdr:rowOff>
    </xdr:from>
    <xdr:to>
      <xdr:col>7</xdr:col>
      <xdr:colOff>10583</xdr:colOff>
      <xdr:row>8</xdr:row>
      <xdr:rowOff>222250</xdr:rowOff>
    </xdr:to>
    <xdr:sp macro="" textlink="">
      <xdr:nvSpPr>
        <xdr:cNvPr id="6" name="Retângulo de cantos arredondados 5">
          <a:hlinkClick xmlns:r="http://schemas.openxmlformats.org/officeDocument/2006/relationships" r:id="rId2"/>
        </xdr:cNvPr>
        <xdr:cNvSpPr/>
      </xdr:nvSpPr>
      <xdr:spPr>
        <a:xfrm>
          <a:off x="8932333" y="1460500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15</xdr:col>
      <xdr:colOff>275166</xdr:colOff>
      <xdr:row>7</xdr:row>
      <xdr:rowOff>127000</xdr:rowOff>
    </xdr:from>
    <xdr:to>
      <xdr:col>17</xdr:col>
      <xdr:colOff>603250</xdr:colOff>
      <xdr:row>8</xdr:row>
      <xdr:rowOff>222250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9249833" y="1460500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15</xdr:col>
      <xdr:colOff>275166</xdr:colOff>
      <xdr:row>7</xdr:row>
      <xdr:rowOff>127000</xdr:rowOff>
    </xdr:from>
    <xdr:to>
      <xdr:col>17</xdr:col>
      <xdr:colOff>603250</xdr:colOff>
      <xdr:row>8</xdr:row>
      <xdr:rowOff>222250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9249833" y="1460500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359832</xdr:colOff>
      <xdr:row>1</xdr:row>
      <xdr:rowOff>61056</xdr:rowOff>
    </xdr:from>
    <xdr:to>
      <xdr:col>10</xdr:col>
      <xdr:colOff>42333</xdr:colOff>
      <xdr:row>7</xdr:row>
      <xdr:rowOff>34237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9832" y="251556"/>
          <a:ext cx="9334501" cy="1116181"/>
        </a:xfrm>
        <a:prstGeom prst="rect">
          <a:avLst/>
        </a:prstGeom>
      </xdr:spPr>
    </xdr:pic>
    <xdr:clientData/>
  </xdr:twoCellAnchor>
  <xdr:twoCellAnchor>
    <xdr:from>
      <xdr:col>4</xdr:col>
      <xdr:colOff>338667</xdr:colOff>
      <xdr:row>7</xdr:row>
      <xdr:rowOff>116417</xdr:rowOff>
    </xdr:from>
    <xdr:to>
      <xdr:col>5</xdr:col>
      <xdr:colOff>941917</xdr:colOff>
      <xdr:row>8</xdr:row>
      <xdr:rowOff>211667</xdr:rowOff>
    </xdr:to>
    <xdr:sp macro="" textlink="">
      <xdr:nvSpPr>
        <xdr:cNvPr id="4" name="Retângulo de cantos arredondados 3">
          <a:hlinkClick xmlns:r="http://schemas.openxmlformats.org/officeDocument/2006/relationships" r:id="rId2"/>
        </xdr:cNvPr>
        <xdr:cNvSpPr/>
      </xdr:nvSpPr>
      <xdr:spPr>
        <a:xfrm>
          <a:off x="8085667" y="1449917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349250</xdr:colOff>
      <xdr:row>1</xdr:row>
      <xdr:rowOff>31750</xdr:rowOff>
    </xdr:from>
    <xdr:to>
      <xdr:col>11</xdr:col>
      <xdr:colOff>31750</xdr:colOff>
      <xdr:row>6</xdr:row>
      <xdr:rowOff>140845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9250" y="222250"/>
          <a:ext cx="10943167" cy="1061595"/>
        </a:xfrm>
        <a:prstGeom prst="rect">
          <a:avLst/>
        </a:prstGeom>
      </xdr:spPr>
    </xdr:pic>
    <xdr:clientData/>
  </xdr:twoCellAnchor>
  <xdr:twoCellAnchor>
    <xdr:from>
      <xdr:col>10</xdr:col>
      <xdr:colOff>497416</xdr:colOff>
      <xdr:row>7</xdr:row>
      <xdr:rowOff>105833</xdr:rowOff>
    </xdr:from>
    <xdr:to>
      <xdr:col>10</xdr:col>
      <xdr:colOff>2053166</xdr:colOff>
      <xdr:row>8</xdr:row>
      <xdr:rowOff>201083</xdr:rowOff>
    </xdr:to>
    <xdr:sp macro="" textlink="">
      <xdr:nvSpPr>
        <xdr:cNvPr id="3" name="Retângulo de cantos arredondados 2">
          <a:hlinkClick xmlns:r="http://schemas.openxmlformats.org/officeDocument/2006/relationships" r:id="rId2"/>
        </xdr:cNvPr>
        <xdr:cNvSpPr/>
      </xdr:nvSpPr>
      <xdr:spPr>
        <a:xfrm>
          <a:off x="9704916" y="1439333"/>
          <a:ext cx="1555750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19911</xdr:colOff>
      <xdr:row>1</xdr:row>
      <xdr:rowOff>66674</xdr:rowOff>
    </xdr:from>
    <xdr:to>
      <xdr:col>18</xdr:col>
      <xdr:colOff>26401</xdr:colOff>
      <xdr:row>7</xdr:row>
      <xdr:rowOff>85725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511" y="257174"/>
          <a:ext cx="10369690" cy="1162051"/>
        </a:xfrm>
        <a:prstGeom prst="rect">
          <a:avLst/>
        </a:prstGeom>
      </xdr:spPr>
    </xdr:pic>
    <xdr:clientData/>
  </xdr:twoCellAnchor>
  <xdr:twoCellAnchor>
    <xdr:from>
      <xdr:col>15</xdr:col>
      <xdr:colOff>296333</xdr:colOff>
      <xdr:row>7</xdr:row>
      <xdr:rowOff>127000</xdr:rowOff>
    </xdr:from>
    <xdr:to>
      <xdr:col>18</xdr:col>
      <xdr:colOff>1058</xdr:colOff>
      <xdr:row>8</xdr:row>
      <xdr:rowOff>222250</xdr:rowOff>
    </xdr:to>
    <xdr:sp macro="" textlink="">
      <xdr:nvSpPr>
        <xdr:cNvPr id="4" name="Retângulo de cantos arredondados 3">
          <a:hlinkClick xmlns:r="http://schemas.openxmlformats.org/officeDocument/2006/relationships" r:id="rId2"/>
        </xdr:cNvPr>
        <xdr:cNvSpPr/>
      </xdr:nvSpPr>
      <xdr:spPr>
        <a:xfrm>
          <a:off x="9271000" y="1460500"/>
          <a:ext cx="1546225" cy="285750"/>
        </a:xfrm>
        <a:prstGeom prst="roundRect">
          <a:avLst/>
        </a:prstGeom>
        <a:solidFill>
          <a:schemeClr val="bg1">
            <a:lumMod val="65000"/>
          </a:schemeClr>
        </a:solidFill>
        <a:ln>
          <a:solidFill>
            <a:schemeClr val="tx1">
              <a:lumMod val="65000"/>
              <a:lumOff val="35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 b="1">
              <a:solidFill>
                <a:sysClr val="windowText" lastClr="000000"/>
              </a:solidFill>
            </a:rPr>
            <a:t>Voltar</a:t>
          </a:r>
          <a:r>
            <a:rPr lang="pt-BR" sz="1100" b="1" baseline="0">
              <a:solidFill>
                <a:sysClr val="windowText" lastClr="000000"/>
              </a:solidFill>
            </a:rPr>
            <a:t> à apresentação</a:t>
          </a:r>
          <a:endParaRPr lang="pt-BR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showGridLines="0" topLeftCell="A19" zoomScale="90" zoomScaleNormal="90" workbookViewId="0">
      <selection activeCell="C37" sqref="C37:R37"/>
    </sheetView>
  </sheetViews>
  <sheetFormatPr defaultColWidth="0" defaultRowHeight="15" zeroHeight="1" x14ac:dyDescent="0.25"/>
  <cols>
    <col min="1" max="1" width="5.7109375" customWidth="1"/>
    <col min="2" max="18" width="9.140625" customWidth="1"/>
    <col min="19" max="19" width="5.7109375" customWidth="1"/>
    <col min="20" max="20" width="0" hidden="1" customWidth="1"/>
    <col min="21" max="16384" width="9.140625" hidden="1"/>
  </cols>
  <sheetData>
    <row r="1" spans="2:20" x14ac:dyDescent="0.25"/>
    <row r="2" spans="2:20" x14ac:dyDescent="0.25"/>
    <row r="3" spans="2:20" x14ac:dyDescent="0.25"/>
    <row r="4" spans="2:20" x14ac:dyDescent="0.25"/>
    <row r="5" spans="2:20" x14ac:dyDescent="0.25"/>
    <row r="6" spans="2:20" x14ac:dyDescent="0.25"/>
    <row r="7" spans="2:20" x14ac:dyDescent="0.25"/>
    <row r="8" spans="2:20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2:20" ht="21" x14ac:dyDescent="0.35">
      <c r="B9" s="91" t="s">
        <v>9</v>
      </c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</row>
    <row r="10" spans="2:20" x14ac:dyDescent="0.25"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spans="2:20" ht="31.5" customHeight="1" x14ac:dyDescent="0.25">
      <c r="B11" s="88" t="s">
        <v>10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</row>
    <row r="12" spans="2:20" ht="15.75" x14ac:dyDescent="0.25"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</row>
    <row r="13" spans="2:20" ht="30.75" customHeight="1" x14ac:dyDescent="0.25">
      <c r="B13" s="89" t="s">
        <v>16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</row>
    <row r="14" spans="2:20" ht="15.75" x14ac:dyDescent="0.25"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T14" s="3"/>
    </row>
    <row r="15" spans="2:20" ht="15.75" x14ac:dyDescent="0.25">
      <c r="B15" s="90" t="s">
        <v>209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</row>
    <row r="16" spans="2:20" ht="15.75" x14ac:dyDescent="0.25">
      <c r="B16" s="70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</row>
    <row r="17" spans="2:18" ht="15.75" x14ac:dyDescent="0.25">
      <c r="B17" s="92" t="s">
        <v>299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</row>
    <row r="18" spans="2:18" ht="15.75" x14ac:dyDescent="0.25">
      <c r="B18" s="71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</row>
    <row r="19" spans="2:18" ht="15.75" x14ac:dyDescent="0.25">
      <c r="B19" s="71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</row>
    <row r="20" spans="2:18" ht="15.75" x14ac:dyDescent="0.25">
      <c r="B20" s="71" t="s">
        <v>296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</row>
    <row r="21" spans="2:18" ht="15.75" x14ac:dyDescent="0.25">
      <c r="B21" s="71" t="s">
        <v>297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</row>
    <row r="22" spans="2:18" ht="15.75" x14ac:dyDescent="0.25">
      <c r="B22" s="71" t="s">
        <v>298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</row>
    <row r="23" spans="2:18" x14ac:dyDescent="0.25"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</row>
    <row r="24" spans="2:18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2:18" ht="21" x14ac:dyDescent="0.25">
      <c r="B26" s="93" t="s">
        <v>11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5"/>
    </row>
    <row r="27" spans="2:18" x14ac:dyDescent="0.25"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4"/>
    </row>
    <row r="28" spans="2:18" ht="30" customHeight="1" x14ac:dyDescent="0.25">
      <c r="B28" s="96" t="s">
        <v>12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8"/>
    </row>
    <row r="29" spans="2:18" x14ac:dyDescent="0.25">
      <c r="B29" s="72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4"/>
    </row>
    <row r="30" spans="2:18" ht="30" customHeight="1" x14ac:dyDescent="0.25">
      <c r="B30" s="96" t="s">
        <v>13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8"/>
    </row>
    <row r="31" spans="2:18" x14ac:dyDescent="0.25">
      <c r="B31" s="72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4"/>
    </row>
    <row r="32" spans="2:18" ht="30" customHeight="1" x14ac:dyDescent="0.25">
      <c r="B32" s="96" t="s">
        <v>14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8"/>
    </row>
    <row r="33" spans="2:18" x14ac:dyDescent="0.25">
      <c r="B33" s="72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4"/>
    </row>
    <row r="34" spans="2:18" x14ac:dyDescent="0.25">
      <c r="B34" s="85" t="s">
        <v>15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7"/>
    </row>
    <row r="35" spans="2:18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2:18" ht="21" x14ac:dyDescent="0.25">
      <c r="B36" s="93" t="s">
        <v>208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5"/>
    </row>
    <row r="37" spans="2:18" ht="45" customHeight="1" x14ac:dyDescent="0.25">
      <c r="B37" s="17"/>
      <c r="C37" s="99" t="s">
        <v>210</v>
      </c>
      <c r="D37" s="99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100"/>
    </row>
    <row r="38" spans="2:18" ht="45" customHeight="1" x14ac:dyDescent="0.25">
      <c r="B38" s="17"/>
      <c r="C38" s="99" t="s">
        <v>212</v>
      </c>
      <c r="D38" s="99"/>
      <c r="E38" s="99"/>
      <c r="F38" s="99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100"/>
    </row>
    <row r="39" spans="2:18" ht="45" customHeight="1" x14ac:dyDescent="0.25">
      <c r="B39" s="17"/>
      <c r="C39" s="99" t="s">
        <v>214</v>
      </c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100"/>
    </row>
    <row r="40" spans="2:18" ht="45" customHeight="1" x14ac:dyDescent="0.25">
      <c r="B40" s="17"/>
      <c r="C40" s="99" t="s">
        <v>213</v>
      </c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100"/>
    </row>
    <row r="41" spans="2:18" ht="45" customHeight="1" x14ac:dyDescent="0.25">
      <c r="B41" s="17"/>
      <c r="C41" s="99" t="s">
        <v>295</v>
      </c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100"/>
    </row>
    <row r="42" spans="2:18" ht="45" customHeight="1" x14ac:dyDescent="0.25">
      <c r="B42" s="18"/>
      <c r="C42" s="101" t="s">
        <v>211</v>
      </c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2"/>
    </row>
    <row r="43" spans="2:18" ht="45" customHeight="1" x14ac:dyDescent="0.25"/>
  </sheetData>
  <sheetProtection password="C71F" sheet="1" objects="1" scenarios="1"/>
  <mergeCells count="17">
    <mergeCell ref="C39:R39"/>
    <mergeCell ref="C42:R42"/>
    <mergeCell ref="C41:R41"/>
    <mergeCell ref="B36:R36"/>
    <mergeCell ref="C37:R37"/>
    <mergeCell ref="C38:R38"/>
    <mergeCell ref="C40:R40"/>
    <mergeCell ref="B34:R34"/>
    <mergeCell ref="B11:R11"/>
    <mergeCell ref="B13:R13"/>
    <mergeCell ref="B15:R15"/>
    <mergeCell ref="B9:R9"/>
    <mergeCell ref="B17:R17"/>
    <mergeCell ref="B26:R26"/>
    <mergeCell ref="B28:R28"/>
    <mergeCell ref="B30:R30"/>
    <mergeCell ref="B32:R32"/>
  </mergeCells>
  <pageMargins left="0.511811024" right="0.511811024" top="0.78740157499999996" bottom="0.78740157499999996" header="0.31496062000000002" footer="0.31496062000000002"/>
  <pageSetup paperSize="9" scale="56" orientation="portrait" r:id="rId1"/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88"/>
  <sheetViews>
    <sheetView showGridLines="0" topLeftCell="A64" zoomScale="90" zoomScaleNormal="90" workbookViewId="0">
      <selection activeCell="B21" sqref="B21:R29"/>
    </sheetView>
  </sheetViews>
  <sheetFormatPr defaultColWidth="0" defaultRowHeight="15" zeroHeight="1" x14ac:dyDescent="0.25"/>
  <cols>
    <col min="1" max="1" width="5.7109375" style="19" customWidth="1"/>
    <col min="2" max="18" width="9.140625" style="19" customWidth="1"/>
    <col min="19" max="19" width="5.7109375" style="19" customWidth="1"/>
    <col min="20" max="23" width="9.140625" style="19" customWidth="1"/>
    <col min="24" max="16384" width="9.140625" style="19" hidden="1"/>
  </cols>
  <sheetData>
    <row r="1" spans="2:18" x14ac:dyDescent="0.25"/>
    <row r="2" spans="2:18" x14ac:dyDescent="0.25"/>
    <row r="3" spans="2:18" x14ac:dyDescent="0.25"/>
    <row r="4" spans="2:18" x14ac:dyDescent="0.25"/>
    <row r="5" spans="2:18" x14ac:dyDescent="0.25"/>
    <row r="6" spans="2:18" x14ac:dyDescent="0.25"/>
    <row r="7" spans="2:18" x14ac:dyDescent="0.25"/>
    <row r="8" spans="2:18" x14ac:dyDescent="0.25"/>
    <row r="9" spans="2:18" ht="21" x14ac:dyDescent="0.35">
      <c r="B9" s="104" t="s">
        <v>25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</row>
    <row r="10" spans="2:18" ht="15" customHeight="1" x14ac:dyDescent="0.25">
      <c r="B10" s="105" t="s">
        <v>2</v>
      </c>
      <c r="C10" s="105"/>
      <c r="D10" s="105"/>
      <c r="E10" s="105"/>
      <c r="F10" s="105"/>
      <c r="G10" s="105"/>
      <c r="H10" s="105"/>
      <c r="I10" s="105"/>
      <c r="J10" s="105"/>
      <c r="K10" s="105" t="s">
        <v>3</v>
      </c>
      <c r="L10" s="105"/>
      <c r="M10" s="105"/>
      <c r="N10" s="105"/>
      <c r="O10" s="105"/>
      <c r="P10" s="105"/>
      <c r="Q10" s="105"/>
      <c r="R10" s="105"/>
    </row>
    <row r="11" spans="2:18" ht="15" customHeight="1" x14ac:dyDescent="0.25">
      <c r="B11" s="106" t="s">
        <v>349</v>
      </c>
      <c r="C11" s="106"/>
      <c r="D11" s="106"/>
      <c r="E11" s="106"/>
      <c r="F11" s="106"/>
      <c r="G11" s="106"/>
      <c r="H11" s="106"/>
      <c r="I11" s="106"/>
      <c r="J11" s="106"/>
      <c r="K11" s="106" t="s">
        <v>347</v>
      </c>
      <c r="L11" s="106"/>
      <c r="M11" s="106"/>
      <c r="N11" s="106"/>
      <c r="O11" s="106"/>
      <c r="P11" s="106"/>
      <c r="Q11" s="106"/>
      <c r="R11" s="106"/>
    </row>
    <row r="12" spans="2:18" x14ac:dyDescent="0.25">
      <c r="B12" s="103" t="s">
        <v>4</v>
      </c>
      <c r="C12" s="103"/>
      <c r="D12" s="103"/>
      <c r="E12" s="103"/>
      <c r="F12" s="103"/>
      <c r="G12" s="103"/>
      <c r="H12" s="103"/>
      <c r="I12" s="103"/>
      <c r="J12" s="103"/>
      <c r="K12" s="103" t="s">
        <v>6</v>
      </c>
      <c r="L12" s="103"/>
      <c r="M12" s="103"/>
      <c r="N12" s="103"/>
      <c r="O12" s="103"/>
      <c r="P12" s="103"/>
      <c r="Q12" s="103"/>
      <c r="R12" s="103"/>
    </row>
    <row r="13" spans="2:18" x14ac:dyDescent="0.25">
      <c r="B13" s="107" t="s">
        <v>316</v>
      </c>
      <c r="C13" s="107"/>
      <c r="D13" s="107"/>
      <c r="E13" s="107"/>
      <c r="F13" s="107"/>
      <c r="G13" s="107"/>
      <c r="H13" s="107"/>
      <c r="I13" s="107"/>
      <c r="J13" s="107"/>
      <c r="K13" s="107" t="s">
        <v>5</v>
      </c>
      <c r="L13" s="107"/>
      <c r="M13" s="107"/>
      <c r="N13" s="107"/>
      <c r="O13" s="107"/>
      <c r="P13" s="107"/>
      <c r="Q13" s="107"/>
      <c r="R13" s="107"/>
    </row>
    <row r="14" spans="2:18" x14ac:dyDescent="0.25">
      <c r="B14" s="105" t="s">
        <v>7</v>
      </c>
      <c r="C14" s="105"/>
      <c r="D14" s="105"/>
      <c r="E14" s="105"/>
      <c r="F14" s="105"/>
      <c r="G14" s="105"/>
      <c r="H14" s="105"/>
      <c r="I14" s="105"/>
      <c r="J14" s="105"/>
      <c r="K14" s="105" t="s">
        <v>8</v>
      </c>
      <c r="L14" s="105"/>
      <c r="M14" s="105"/>
      <c r="N14" s="105"/>
      <c r="O14" s="105"/>
      <c r="P14" s="105"/>
      <c r="Q14" s="105"/>
      <c r="R14" s="105"/>
    </row>
    <row r="15" spans="2:18" x14ac:dyDescent="0.25">
      <c r="B15" s="108">
        <v>42529</v>
      </c>
      <c r="C15" s="109"/>
      <c r="D15" s="109"/>
      <c r="E15" s="109"/>
      <c r="F15" s="109"/>
      <c r="G15" s="109"/>
      <c r="H15" s="109"/>
      <c r="I15" s="109"/>
      <c r="J15" s="109"/>
      <c r="K15" s="109" t="s">
        <v>314</v>
      </c>
      <c r="L15" s="109"/>
      <c r="M15" s="109"/>
      <c r="N15" s="109"/>
      <c r="O15" s="109"/>
      <c r="P15" s="109"/>
      <c r="Q15" s="109"/>
      <c r="R15" s="109"/>
    </row>
    <row r="16" spans="2:18" x14ac:dyDescent="0.25">
      <c r="B16" s="103" t="s">
        <v>0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</row>
    <row r="17" spans="2:18" x14ac:dyDescent="0.25">
      <c r="B17" s="107" t="s">
        <v>315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</row>
    <row r="18" spans="2:18" x14ac:dyDescent="0.25">
      <c r="B18" s="105" t="s">
        <v>1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</row>
    <row r="19" spans="2:18" x14ac:dyDescent="0.25">
      <c r="B19" s="106" t="s">
        <v>314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</row>
    <row r="20" spans="2:18" x14ac:dyDescent="0.25">
      <c r="B20" s="103" t="s">
        <v>19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</row>
    <row r="21" spans="2:18" x14ac:dyDescent="0.25">
      <c r="B21" s="111" t="s">
        <v>307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1"/>
    </row>
    <row r="22" spans="2:18" x14ac:dyDescent="0.25"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</row>
    <row r="23" spans="2:18" x14ac:dyDescent="0.25">
      <c r="B23" s="111"/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</row>
    <row r="24" spans="2:18" x14ac:dyDescent="0.25"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</row>
    <row r="25" spans="2:18" x14ac:dyDescent="0.25"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</row>
    <row r="26" spans="2:18" x14ac:dyDescent="0.25"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</row>
    <row r="27" spans="2:18" x14ac:dyDescent="0.25">
      <c r="B27" s="111"/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</row>
    <row r="28" spans="2:18" x14ac:dyDescent="0.25"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</row>
    <row r="29" spans="2:18" x14ac:dyDescent="0.25"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</row>
    <row r="30" spans="2:18" x14ac:dyDescent="0.25">
      <c r="B30" s="110" t="s">
        <v>20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</row>
    <row r="31" spans="2:18" x14ac:dyDescent="0.25">
      <c r="B31" s="78" t="s">
        <v>308</v>
      </c>
      <c r="C31" s="31" t="s">
        <v>271</v>
      </c>
      <c r="D31" s="31"/>
      <c r="E31" s="31"/>
      <c r="F31" s="31"/>
      <c r="G31" s="31"/>
      <c r="H31" s="31"/>
      <c r="I31" s="31"/>
      <c r="J31" s="78" t="s">
        <v>309</v>
      </c>
      <c r="K31" s="79" t="s">
        <v>283</v>
      </c>
      <c r="L31" s="31"/>
      <c r="M31" s="31"/>
      <c r="N31" s="31"/>
      <c r="O31" s="31"/>
      <c r="P31" s="30"/>
      <c r="Q31" s="30"/>
      <c r="R31" s="30"/>
    </row>
    <row r="32" spans="2:18" x14ac:dyDescent="0.25">
      <c r="B32" s="78" t="s">
        <v>308</v>
      </c>
      <c r="C32" s="31" t="s">
        <v>272</v>
      </c>
      <c r="D32" s="31"/>
      <c r="E32" s="31"/>
      <c r="F32" s="31"/>
      <c r="G32" s="31"/>
      <c r="H32" s="31"/>
      <c r="I32" s="31"/>
      <c r="J32" s="78" t="s">
        <v>270</v>
      </c>
      <c r="K32" s="79" t="s">
        <v>284</v>
      </c>
      <c r="L32" s="31"/>
      <c r="M32" s="31"/>
      <c r="N32" s="31"/>
      <c r="O32" s="31"/>
      <c r="P32" s="30"/>
      <c r="Q32" s="30"/>
      <c r="R32" s="30"/>
    </row>
    <row r="33" spans="2:20" x14ac:dyDescent="0.25">
      <c r="B33" s="78" t="s">
        <v>309</v>
      </c>
      <c r="C33" s="31" t="s">
        <v>273</v>
      </c>
      <c r="D33" s="31"/>
      <c r="E33" s="31"/>
      <c r="F33" s="31"/>
      <c r="G33" s="31"/>
      <c r="H33" s="31"/>
      <c r="I33" s="31"/>
      <c r="J33" s="78" t="s">
        <v>270</v>
      </c>
      <c r="K33" s="79" t="s">
        <v>285</v>
      </c>
      <c r="L33" s="31"/>
      <c r="M33" s="31"/>
      <c r="N33" s="31"/>
      <c r="O33" s="31"/>
      <c r="P33" s="30"/>
      <c r="Q33" s="30"/>
      <c r="R33" s="30"/>
    </row>
    <row r="34" spans="2:20" x14ac:dyDescent="0.25">
      <c r="B34" s="78" t="s">
        <v>308</v>
      </c>
      <c r="C34" s="31" t="s">
        <v>274</v>
      </c>
      <c r="D34" s="31"/>
      <c r="E34" s="31"/>
      <c r="F34" s="31"/>
      <c r="G34" s="31"/>
      <c r="H34" s="31"/>
      <c r="I34" s="31"/>
      <c r="J34" s="78" t="s">
        <v>270</v>
      </c>
      <c r="K34" s="79" t="s">
        <v>286</v>
      </c>
      <c r="L34" s="31"/>
      <c r="M34" s="31"/>
      <c r="N34" s="31"/>
      <c r="O34" s="31"/>
      <c r="P34" s="30"/>
      <c r="Q34" s="30"/>
      <c r="R34" s="30"/>
      <c r="T34" s="37"/>
    </row>
    <row r="35" spans="2:20" x14ac:dyDescent="0.25">
      <c r="B35" s="78" t="s">
        <v>308</v>
      </c>
      <c r="C35" s="31" t="s">
        <v>275</v>
      </c>
      <c r="D35" s="31"/>
      <c r="E35" s="31"/>
      <c r="F35" s="31"/>
      <c r="G35" s="31"/>
      <c r="H35" s="31"/>
      <c r="I35" s="31"/>
      <c r="J35" s="78" t="s">
        <v>270</v>
      </c>
      <c r="K35" s="79" t="s">
        <v>287</v>
      </c>
      <c r="L35" s="31"/>
      <c r="M35" s="31"/>
      <c r="N35" s="31"/>
      <c r="O35" s="31"/>
      <c r="P35" s="30"/>
      <c r="Q35" s="30"/>
      <c r="R35" s="30"/>
      <c r="T35" s="37"/>
    </row>
    <row r="36" spans="2:20" x14ac:dyDescent="0.25">
      <c r="B36" s="78" t="s">
        <v>309</v>
      </c>
      <c r="C36" s="31" t="s">
        <v>276</v>
      </c>
      <c r="D36" s="31"/>
      <c r="E36" s="31"/>
      <c r="F36" s="31"/>
      <c r="G36" s="31"/>
      <c r="H36" s="31"/>
      <c r="I36" s="31"/>
      <c r="J36" s="78" t="s">
        <v>270</v>
      </c>
      <c r="K36" s="79" t="s">
        <v>288</v>
      </c>
      <c r="L36" s="31"/>
      <c r="M36" s="31"/>
      <c r="N36" s="31"/>
      <c r="O36" s="31"/>
      <c r="P36" s="30"/>
      <c r="Q36" s="30"/>
      <c r="R36" s="30"/>
      <c r="T36" s="37"/>
    </row>
    <row r="37" spans="2:20" x14ac:dyDescent="0.25">
      <c r="B37" s="78" t="s">
        <v>309</v>
      </c>
      <c r="C37" s="31" t="s">
        <v>277</v>
      </c>
      <c r="D37" s="31"/>
      <c r="E37" s="31"/>
      <c r="F37" s="31"/>
      <c r="G37" s="31"/>
      <c r="H37" s="31"/>
      <c r="I37" s="31"/>
      <c r="J37" s="78" t="s">
        <v>270</v>
      </c>
      <c r="K37" s="79" t="s">
        <v>289</v>
      </c>
      <c r="L37" s="31"/>
      <c r="M37" s="31"/>
      <c r="N37" s="31"/>
      <c r="O37" s="31"/>
      <c r="P37" s="30"/>
      <c r="Q37" s="30"/>
      <c r="R37" s="30"/>
      <c r="T37" s="37"/>
    </row>
    <row r="38" spans="2:20" x14ac:dyDescent="0.25">
      <c r="B38" s="78" t="s">
        <v>270</v>
      </c>
      <c r="C38" s="31" t="s">
        <v>278</v>
      </c>
      <c r="D38" s="31"/>
      <c r="E38" s="31"/>
      <c r="F38" s="31"/>
      <c r="G38" s="31"/>
      <c r="H38" s="31"/>
      <c r="I38" s="31"/>
      <c r="J38" s="78" t="s">
        <v>270</v>
      </c>
      <c r="K38" s="79" t="s">
        <v>290</v>
      </c>
      <c r="L38" s="31"/>
      <c r="M38" s="31"/>
      <c r="N38" s="31"/>
      <c r="O38" s="31"/>
      <c r="P38" s="30"/>
      <c r="Q38" s="30"/>
      <c r="R38" s="30"/>
    </row>
    <row r="39" spans="2:20" x14ac:dyDescent="0.25">
      <c r="B39" s="78" t="s">
        <v>270</v>
      </c>
      <c r="C39" s="31" t="s">
        <v>279</v>
      </c>
      <c r="D39" s="31"/>
      <c r="E39" s="31"/>
      <c r="F39" s="31"/>
      <c r="G39" s="31"/>
      <c r="H39" s="31"/>
      <c r="I39" s="31"/>
      <c r="J39" s="78" t="s">
        <v>270</v>
      </c>
      <c r="K39" s="79" t="s">
        <v>291</v>
      </c>
      <c r="L39" s="31"/>
      <c r="M39" s="31"/>
      <c r="N39" s="31"/>
      <c r="O39" s="31"/>
      <c r="P39" s="30"/>
      <c r="Q39" s="30"/>
      <c r="R39" s="30"/>
    </row>
    <row r="40" spans="2:20" x14ac:dyDescent="0.25">
      <c r="B40" s="78" t="s">
        <v>270</v>
      </c>
      <c r="C40" s="31" t="s">
        <v>280</v>
      </c>
      <c r="D40" s="31"/>
      <c r="E40" s="31"/>
      <c r="F40" s="31"/>
      <c r="G40" s="31"/>
      <c r="H40" s="31"/>
      <c r="I40" s="31"/>
      <c r="J40" s="78" t="s">
        <v>270</v>
      </c>
      <c r="K40" s="79" t="s">
        <v>292</v>
      </c>
      <c r="L40" s="31"/>
      <c r="M40" s="31"/>
      <c r="N40" s="31"/>
      <c r="O40" s="31"/>
      <c r="P40" s="30"/>
      <c r="Q40" s="30"/>
      <c r="R40" s="30"/>
    </row>
    <row r="41" spans="2:20" x14ac:dyDescent="0.25">
      <c r="B41" s="78" t="s">
        <v>270</v>
      </c>
      <c r="C41" s="31" t="s">
        <v>281</v>
      </c>
      <c r="D41" s="31"/>
      <c r="E41" s="31"/>
      <c r="F41" s="31"/>
      <c r="G41" s="31"/>
      <c r="H41" s="31"/>
      <c r="I41" s="31"/>
      <c r="J41" s="78" t="s">
        <v>270</v>
      </c>
      <c r="K41" s="79" t="s">
        <v>293</v>
      </c>
      <c r="L41" s="31"/>
      <c r="M41" s="31"/>
      <c r="N41" s="31"/>
      <c r="O41" s="31"/>
      <c r="P41" s="30"/>
      <c r="Q41" s="30"/>
      <c r="R41" s="30"/>
    </row>
    <row r="42" spans="2:20" x14ac:dyDescent="0.25">
      <c r="B42" s="78" t="s">
        <v>270</v>
      </c>
      <c r="C42" s="31" t="s">
        <v>282</v>
      </c>
      <c r="D42" s="31"/>
      <c r="E42" s="31"/>
      <c r="F42" s="31"/>
      <c r="G42" s="31"/>
      <c r="H42" s="31"/>
      <c r="I42" s="31"/>
      <c r="J42" s="25"/>
      <c r="K42" s="25"/>
      <c r="L42" s="25"/>
      <c r="M42" s="25"/>
      <c r="N42" s="25"/>
      <c r="O42" s="25"/>
      <c r="P42" s="23"/>
      <c r="Q42" s="23"/>
      <c r="R42" s="23"/>
    </row>
    <row r="43" spans="2:20" x14ac:dyDescent="0.25"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</row>
    <row r="44" spans="2:20" x14ac:dyDescent="0.25">
      <c r="B44" s="114" t="s">
        <v>21</v>
      </c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</row>
    <row r="45" spans="2:20" x14ac:dyDescent="0.25">
      <c r="B45" s="112" t="s">
        <v>311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</row>
    <row r="46" spans="2:20" x14ac:dyDescent="0.25"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</row>
    <row r="47" spans="2:20" x14ac:dyDescent="0.25"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</row>
    <row r="48" spans="2:20" x14ac:dyDescent="0.25"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</row>
    <row r="49" spans="2:18" x14ac:dyDescent="0.25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</row>
    <row r="50" spans="2:18" x14ac:dyDescent="0.25"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</row>
    <row r="51" spans="2:18" x14ac:dyDescent="0.25"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</row>
    <row r="52" spans="2:18" x14ac:dyDescent="0.25"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</row>
    <row r="53" spans="2:18" x14ac:dyDescent="0.25"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</row>
    <row r="54" spans="2:18" x14ac:dyDescent="0.25">
      <c r="B54" s="110" t="s">
        <v>22</v>
      </c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</row>
    <row r="55" spans="2:18" x14ac:dyDescent="0.25">
      <c r="B55" s="113" t="s">
        <v>310</v>
      </c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</row>
    <row r="56" spans="2:18" x14ac:dyDescent="0.25"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</row>
    <row r="57" spans="2:18" x14ac:dyDescent="0.25"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</row>
    <row r="58" spans="2:18" x14ac:dyDescent="0.25"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</row>
    <row r="59" spans="2:18" x14ac:dyDescent="0.25"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</row>
    <row r="60" spans="2:18" x14ac:dyDescent="0.25"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</row>
    <row r="61" spans="2:18" x14ac:dyDescent="0.25"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</row>
    <row r="62" spans="2:18" x14ac:dyDescent="0.25"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</row>
    <row r="63" spans="2:18" x14ac:dyDescent="0.25"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</row>
    <row r="64" spans="2:18" x14ac:dyDescent="0.25"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</row>
    <row r="65" spans="2:18" x14ac:dyDescent="0.25"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</row>
    <row r="66" spans="2:18" x14ac:dyDescent="0.25">
      <c r="B66" s="114" t="s">
        <v>23</v>
      </c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</row>
    <row r="67" spans="2:18" x14ac:dyDescent="0.25">
      <c r="B67" s="111" t="s">
        <v>312</v>
      </c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</row>
    <row r="68" spans="2:18" x14ac:dyDescent="0.25"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</row>
    <row r="69" spans="2:18" x14ac:dyDescent="0.25"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</row>
    <row r="70" spans="2:18" x14ac:dyDescent="0.25"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</row>
    <row r="71" spans="2:18" x14ac:dyDescent="0.25"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</row>
    <row r="72" spans="2:18" x14ac:dyDescent="0.25"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</row>
    <row r="73" spans="2:18" x14ac:dyDescent="0.25"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1"/>
      <c r="P73" s="111"/>
      <c r="Q73" s="111"/>
      <c r="R73" s="111"/>
    </row>
    <row r="74" spans="2:18" x14ac:dyDescent="0.25"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</row>
    <row r="75" spans="2:18" x14ac:dyDescent="0.25"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</row>
    <row r="76" spans="2:18" x14ac:dyDescent="0.25"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111"/>
    </row>
    <row r="77" spans="2:18" x14ac:dyDescent="0.25">
      <c r="B77" s="110" t="s">
        <v>24</v>
      </c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</row>
    <row r="78" spans="2:18" x14ac:dyDescent="0.25">
      <c r="B78" s="113" t="s">
        <v>313</v>
      </c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</row>
    <row r="79" spans="2:18" x14ac:dyDescent="0.25"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</row>
    <row r="80" spans="2:18" x14ac:dyDescent="0.25"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</row>
    <row r="81" spans="2:18" x14ac:dyDescent="0.25"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</row>
    <row r="82" spans="2:18" x14ac:dyDescent="0.25"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</row>
    <row r="83" spans="2:18" x14ac:dyDescent="0.25"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</row>
    <row r="84" spans="2:18" x14ac:dyDescent="0.25"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</row>
    <row r="85" spans="2:18" x14ac:dyDescent="0.25"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</row>
    <row r="86" spans="2:18" x14ac:dyDescent="0.25"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</row>
    <row r="87" spans="2:18" x14ac:dyDescent="0.25"/>
    <row r="88" spans="2:18" x14ac:dyDescent="0.25"/>
  </sheetData>
  <mergeCells count="28">
    <mergeCell ref="B78:R86"/>
    <mergeCell ref="B44:R44"/>
    <mergeCell ref="B54:R54"/>
    <mergeCell ref="B66:R66"/>
    <mergeCell ref="B77:R77"/>
    <mergeCell ref="B16:R16"/>
    <mergeCell ref="B17:R17"/>
    <mergeCell ref="B18:R18"/>
    <mergeCell ref="B19:R19"/>
    <mergeCell ref="B20:R20"/>
    <mergeCell ref="B30:R30"/>
    <mergeCell ref="B21:R29"/>
    <mergeCell ref="B45:R53"/>
    <mergeCell ref="B55:R65"/>
    <mergeCell ref="B67:R76"/>
    <mergeCell ref="B13:J13"/>
    <mergeCell ref="K13:R13"/>
    <mergeCell ref="B14:J14"/>
    <mergeCell ref="K14:R14"/>
    <mergeCell ref="B15:J15"/>
    <mergeCell ref="K15:R15"/>
    <mergeCell ref="B12:J12"/>
    <mergeCell ref="K12:R12"/>
    <mergeCell ref="B9:R9"/>
    <mergeCell ref="B10:J10"/>
    <mergeCell ref="K10:R10"/>
    <mergeCell ref="B11:J11"/>
    <mergeCell ref="K11:R11"/>
  </mergeCells>
  <pageMargins left="0.511811024" right="0.511811024" top="0.78740157499999996" bottom="0.78740157499999996" header="0.31496062000000002" footer="0.31496062000000002"/>
  <pageSetup paperSize="9" scale="5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showGridLines="0" zoomScale="90" zoomScaleNormal="90" workbookViewId="0">
      <selection activeCell="B11" sqref="B11"/>
    </sheetView>
  </sheetViews>
  <sheetFormatPr defaultColWidth="0" defaultRowHeight="15" zeroHeight="1" x14ac:dyDescent="0.25"/>
  <cols>
    <col min="1" max="1" width="5.7109375" style="19" customWidth="1"/>
    <col min="2" max="2" width="110.7109375" style="19" customWidth="1"/>
    <col min="3" max="3" width="3.85546875" style="19" bestFit="1" customWidth="1"/>
    <col min="4" max="7" width="9.140625" style="19" customWidth="1"/>
    <col min="8" max="8" width="5.7109375" style="19" customWidth="1"/>
    <col min="9" max="18" width="0" style="19" hidden="1" customWidth="1"/>
    <col min="19" max="16384" width="9.140625" style="19" hidden="1"/>
  </cols>
  <sheetData>
    <row r="1" spans="2:7" ht="15" customHeight="1" x14ac:dyDescent="0.25"/>
    <row r="2" spans="2:7" ht="15" customHeight="1" x14ac:dyDescent="0.25"/>
    <row r="3" spans="2:7" ht="15" customHeight="1" x14ac:dyDescent="0.25"/>
    <row r="4" spans="2:7" ht="15" customHeight="1" x14ac:dyDescent="0.25"/>
    <row r="5" spans="2:7" ht="15" customHeight="1" x14ac:dyDescent="0.25"/>
    <row r="6" spans="2:7" ht="15" customHeight="1" x14ac:dyDescent="0.25"/>
    <row r="7" spans="2:7" ht="15" customHeight="1" x14ac:dyDescent="0.25"/>
    <row r="8" spans="2:7" ht="15" customHeight="1" x14ac:dyDescent="0.25"/>
    <row r="9" spans="2:7" ht="21" x14ac:dyDescent="0.35">
      <c r="B9" s="104" t="s">
        <v>17</v>
      </c>
      <c r="C9" s="104"/>
      <c r="D9" s="104"/>
      <c r="E9" s="104"/>
      <c r="F9" s="104"/>
      <c r="G9" s="104"/>
    </row>
    <row r="10" spans="2:7" ht="15" customHeight="1" x14ac:dyDescent="0.25">
      <c r="B10" s="27" t="s">
        <v>2</v>
      </c>
      <c r="C10" s="105" t="s">
        <v>3</v>
      </c>
      <c r="D10" s="105"/>
      <c r="E10" s="105"/>
      <c r="F10" s="105"/>
      <c r="G10" s="105"/>
    </row>
    <row r="11" spans="2:7" ht="15" customHeight="1" x14ac:dyDescent="0.25">
      <c r="B11" s="20" t="s">
        <v>349</v>
      </c>
      <c r="C11" s="106" t="s">
        <v>347</v>
      </c>
      <c r="D11" s="106"/>
      <c r="E11" s="106"/>
      <c r="F11" s="106"/>
      <c r="G11" s="106"/>
    </row>
    <row r="12" spans="2:7" x14ac:dyDescent="0.25">
      <c r="B12" s="28" t="s">
        <v>4</v>
      </c>
      <c r="C12" s="103" t="s">
        <v>6</v>
      </c>
      <c r="D12" s="103"/>
      <c r="E12" s="103"/>
      <c r="F12" s="103"/>
      <c r="G12" s="103"/>
    </row>
    <row r="13" spans="2:7" x14ac:dyDescent="0.25">
      <c r="B13" s="80" t="s">
        <v>316</v>
      </c>
      <c r="C13" s="107" t="s">
        <v>5</v>
      </c>
      <c r="D13" s="107"/>
      <c r="E13" s="107"/>
      <c r="F13" s="107"/>
      <c r="G13" s="107"/>
    </row>
    <row r="14" spans="2:7" x14ac:dyDescent="0.25">
      <c r="B14" s="27" t="s">
        <v>7</v>
      </c>
      <c r="C14" s="105" t="s">
        <v>8</v>
      </c>
      <c r="D14" s="105"/>
      <c r="E14" s="105"/>
      <c r="F14" s="105"/>
      <c r="G14" s="105"/>
    </row>
    <row r="15" spans="2:7" x14ac:dyDescent="0.25">
      <c r="B15" s="81">
        <v>42529</v>
      </c>
      <c r="C15" s="115" t="s">
        <v>317</v>
      </c>
      <c r="D15" s="115"/>
      <c r="E15" s="115"/>
      <c r="F15" s="115"/>
      <c r="G15" s="115"/>
    </row>
    <row r="16" spans="2:7" x14ac:dyDescent="0.25">
      <c r="B16" s="103" t="s">
        <v>0</v>
      </c>
      <c r="C16" s="103"/>
      <c r="D16" s="103"/>
      <c r="E16" s="103"/>
      <c r="F16" s="103"/>
      <c r="G16" s="103"/>
    </row>
    <row r="17" spans="2:18" x14ac:dyDescent="0.25">
      <c r="B17" s="107" t="s">
        <v>315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</row>
    <row r="18" spans="2:18" x14ac:dyDescent="0.25">
      <c r="B18" s="105" t="s">
        <v>1</v>
      </c>
      <c r="C18" s="105"/>
      <c r="D18" s="105"/>
      <c r="E18" s="105"/>
      <c r="F18" s="105"/>
      <c r="G18" s="105"/>
    </row>
    <row r="19" spans="2:18" x14ac:dyDescent="0.25">
      <c r="B19" s="116" t="s">
        <v>314</v>
      </c>
      <c r="C19" s="116"/>
      <c r="D19" s="116"/>
      <c r="E19" s="116"/>
      <c r="F19" s="116"/>
      <c r="G19" s="116"/>
    </row>
    <row r="20" spans="2:18" x14ac:dyDescent="0.25">
      <c r="B20" s="103" t="s">
        <v>26</v>
      </c>
      <c r="C20" s="103"/>
      <c r="D20" s="103"/>
      <c r="E20" s="103"/>
      <c r="F20" s="103"/>
      <c r="G20" s="103"/>
    </row>
    <row r="21" spans="2:18" x14ac:dyDescent="0.25">
      <c r="B21" s="29" t="s">
        <v>216</v>
      </c>
      <c r="C21" s="22" t="s">
        <v>215</v>
      </c>
      <c r="D21" s="22"/>
      <c r="E21" s="22"/>
      <c r="F21" s="22"/>
      <c r="G21" s="22"/>
    </row>
    <row r="22" spans="2:18" x14ac:dyDescent="0.25">
      <c r="B22" s="29" t="s">
        <v>217</v>
      </c>
      <c r="C22" s="22" t="s">
        <v>215</v>
      </c>
      <c r="D22" s="22"/>
      <c r="E22" s="22"/>
      <c r="F22" s="22"/>
      <c r="G22" s="22"/>
    </row>
    <row r="23" spans="2:18" x14ac:dyDescent="0.25">
      <c r="B23" s="30" t="s">
        <v>29</v>
      </c>
      <c r="C23" s="24"/>
      <c r="D23" s="24"/>
      <c r="E23" s="24"/>
      <c r="F23" s="24"/>
      <c r="G23" s="24"/>
    </row>
    <row r="24" spans="2:18" x14ac:dyDescent="0.25">
      <c r="B24" s="31" t="s">
        <v>218</v>
      </c>
      <c r="C24" s="25" t="s">
        <v>300</v>
      </c>
      <c r="D24" s="23"/>
      <c r="E24" s="23"/>
      <c r="F24" s="23"/>
      <c r="G24" s="23"/>
    </row>
    <row r="25" spans="2:18" x14ac:dyDescent="0.25">
      <c r="B25" s="31" t="s">
        <v>219</v>
      </c>
      <c r="C25" s="25" t="s">
        <v>215</v>
      </c>
      <c r="D25" s="23"/>
      <c r="E25" s="23"/>
      <c r="F25" s="23"/>
      <c r="G25" s="23"/>
    </row>
    <row r="26" spans="2:18" x14ac:dyDescent="0.25">
      <c r="B26" s="32" t="s">
        <v>242</v>
      </c>
      <c r="C26" s="22" t="s">
        <v>215</v>
      </c>
      <c r="D26" s="22"/>
      <c r="E26" s="22"/>
      <c r="F26" s="22"/>
      <c r="G26" s="22"/>
    </row>
    <row r="27" spans="2:18" x14ac:dyDescent="0.25">
      <c r="B27" s="30" t="s">
        <v>28</v>
      </c>
      <c r="C27" s="24"/>
      <c r="D27" s="24"/>
      <c r="E27" s="24"/>
      <c r="F27" s="24"/>
      <c r="G27" s="24"/>
    </row>
    <row r="28" spans="2:18" x14ac:dyDescent="0.25">
      <c r="B28" s="33" t="s">
        <v>220</v>
      </c>
      <c r="C28" s="24" t="s">
        <v>215</v>
      </c>
      <c r="D28" s="24"/>
      <c r="E28" s="24"/>
      <c r="F28" s="24"/>
      <c r="G28" s="24"/>
    </row>
    <row r="29" spans="2:18" x14ac:dyDescent="0.25">
      <c r="B29" s="33" t="s">
        <v>221</v>
      </c>
      <c r="C29" s="24" t="s">
        <v>215</v>
      </c>
      <c r="D29" s="24"/>
      <c r="E29" s="24"/>
      <c r="F29" s="24"/>
      <c r="G29" s="24"/>
    </row>
    <row r="30" spans="2:18" x14ac:dyDescent="0.25">
      <c r="B30" s="33" t="s">
        <v>222</v>
      </c>
      <c r="C30" s="24" t="s">
        <v>215</v>
      </c>
      <c r="D30" s="24"/>
      <c r="E30" s="24"/>
      <c r="F30" s="24"/>
      <c r="G30" s="24"/>
    </row>
    <row r="31" spans="2:18" x14ac:dyDescent="0.25">
      <c r="B31" s="32" t="s">
        <v>27</v>
      </c>
      <c r="C31" s="22"/>
      <c r="D31" s="22"/>
      <c r="E31" s="22"/>
      <c r="F31" s="22"/>
      <c r="G31" s="22"/>
    </row>
    <row r="32" spans="2:18" x14ac:dyDescent="0.25">
      <c r="B32" s="32" t="s">
        <v>31</v>
      </c>
      <c r="C32" s="22"/>
      <c r="D32" s="22"/>
      <c r="E32" s="22"/>
      <c r="F32" s="22"/>
      <c r="G32" s="22"/>
    </row>
    <row r="33" spans="2:7" x14ac:dyDescent="0.25">
      <c r="B33" s="29" t="s">
        <v>223</v>
      </c>
      <c r="C33" s="22" t="s">
        <v>215</v>
      </c>
      <c r="D33" s="22"/>
      <c r="E33" s="22"/>
      <c r="F33" s="22"/>
      <c r="G33" s="22"/>
    </row>
    <row r="34" spans="2:7" x14ac:dyDescent="0.25">
      <c r="B34" s="29" t="s">
        <v>224</v>
      </c>
      <c r="C34" s="22" t="s">
        <v>215</v>
      </c>
      <c r="D34" s="22"/>
      <c r="E34" s="22"/>
      <c r="F34" s="22"/>
      <c r="G34" s="22"/>
    </row>
    <row r="35" spans="2:7" x14ac:dyDescent="0.25">
      <c r="B35" s="29" t="s">
        <v>225</v>
      </c>
      <c r="C35" s="22" t="s">
        <v>215</v>
      </c>
      <c r="D35" s="22"/>
      <c r="E35" s="22"/>
      <c r="F35" s="22"/>
      <c r="G35" s="22"/>
    </row>
    <row r="36" spans="2:7" x14ac:dyDescent="0.25">
      <c r="B36" s="29" t="s">
        <v>226</v>
      </c>
      <c r="C36" s="22" t="s">
        <v>215</v>
      </c>
      <c r="D36" s="22"/>
      <c r="E36" s="22"/>
      <c r="F36" s="22"/>
      <c r="G36" s="22"/>
    </row>
    <row r="37" spans="2:7" x14ac:dyDescent="0.25">
      <c r="B37" s="32" t="s">
        <v>30</v>
      </c>
      <c r="C37" s="22"/>
      <c r="D37" s="22"/>
      <c r="E37" s="22"/>
      <c r="F37" s="22"/>
      <c r="G37" s="22"/>
    </row>
    <row r="38" spans="2:7" x14ac:dyDescent="0.25">
      <c r="B38" s="29" t="s">
        <v>227</v>
      </c>
      <c r="C38" s="22" t="s">
        <v>215</v>
      </c>
      <c r="D38" s="22"/>
      <c r="E38" s="22"/>
      <c r="F38" s="22"/>
      <c r="G38" s="22"/>
    </row>
    <row r="39" spans="2:7" x14ac:dyDescent="0.25">
      <c r="B39" s="29" t="s">
        <v>228</v>
      </c>
      <c r="C39" s="22" t="s">
        <v>215</v>
      </c>
      <c r="D39" s="22"/>
      <c r="E39" s="22"/>
      <c r="F39" s="22"/>
      <c r="G39" s="22"/>
    </row>
    <row r="40" spans="2:7" x14ac:dyDescent="0.25">
      <c r="B40" s="29" t="s">
        <v>229</v>
      </c>
      <c r="C40" s="22" t="s">
        <v>215</v>
      </c>
      <c r="D40" s="22"/>
      <c r="E40" s="22"/>
      <c r="F40" s="22"/>
      <c r="G40" s="22"/>
    </row>
    <row r="41" spans="2:7" x14ac:dyDescent="0.25">
      <c r="B41" s="32" t="s">
        <v>32</v>
      </c>
      <c r="C41" s="22"/>
      <c r="D41" s="22"/>
      <c r="E41" s="22"/>
      <c r="F41" s="22"/>
      <c r="G41" s="22"/>
    </row>
    <row r="42" spans="2:7" x14ac:dyDescent="0.25">
      <c r="B42" s="29" t="s">
        <v>230</v>
      </c>
      <c r="C42" s="22" t="s">
        <v>215</v>
      </c>
      <c r="D42" s="22"/>
      <c r="E42" s="22"/>
      <c r="F42" s="22"/>
      <c r="G42" s="22"/>
    </row>
    <row r="43" spans="2:7" x14ac:dyDescent="0.25">
      <c r="B43" s="29" t="s">
        <v>231</v>
      </c>
      <c r="C43" s="22" t="s">
        <v>215</v>
      </c>
      <c r="D43" s="22"/>
      <c r="E43" s="22"/>
      <c r="F43" s="22"/>
      <c r="G43" s="22"/>
    </row>
    <row r="44" spans="2:7" x14ac:dyDescent="0.25">
      <c r="B44" s="29" t="s">
        <v>232</v>
      </c>
      <c r="C44" s="22" t="s">
        <v>215</v>
      </c>
      <c r="D44" s="22"/>
      <c r="E44" s="22"/>
      <c r="F44" s="22"/>
      <c r="G44" s="22"/>
    </row>
    <row r="45" spans="2:7" x14ac:dyDescent="0.25">
      <c r="B45" s="32" t="s">
        <v>33</v>
      </c>
      <c r="C45" s="22"/>
      <c r="D45" s="22"/>
      <c r="E45" s="22"/>
      <c r="F45" s="22"/>
      <c r="G45" s="22"/>
    </row>
    <row r="46" spans="2:7" x14ac:dyDescent="0.25">
      <c r="B46" s="29" t="s">
        <v>243</v>
      </c>
      <c r="C46" s="22" t="s">
        <v>215</v>
      </c>
      <c r="D46" s="22"/>
      <c r="E46" s="22"/>
      <c r="F46" s="22"/>
      <c r="G46" s="22"/>
    </row>
    <row r="47" spans="2:7" x14ac:dyDescent="0.25">
      <c r="B47" s="29" t="s">
        <v>233</v>
      </c>
      <c r="C47" s="22" t="s">
        <v>215</v>
      </c>
      <c r="D47" s="22"/>
      <c r="E47" s="22"/>
      <c r="F47" s="22"/>
      <c r="G47" s="22"/>
    </row>
    <row r="48" spans="2:7" x14ac:dyDescent="0.25">
      <c r="B48" s="29" t="s">
        <v>234</v>
      </c>
      <c r="C48" s="22" t="s">
        <v>215</v>
      </c>
      <c r="D48" s="22"/>
      <c r="E48" s="22"/>
      <c r="F48" s="22"/>
      <c r="G48" s="22"/>
    </row>
    <row r="49" spans="2:7" x14ac:dyDescent="0.25">
      <c r="B49" s="29" t="s">
        <v>235</v>
      </c>
      <c r="C49" s="22" t="s">
        <v>215</v>
      </c>
      <c r="D49" s="22"/>
      <c r="E49" s="22"/>
      <c r="F49" s="22"/>
      <c r="G49" s="22"/>
    </row>
    <row r="50" spans="2:7" x14ac:dyDescent="0.25">
      <c r="B50" s="32" t="s">
        <v>34</v>
      </c>
      <c r="C50" s="22"/>
      <c r="D50" s="22"/>
      <c r="E50" s="22"/>
      <c r="F50" s="22"/>
      <c r="G50" s="22"/>
    </row>
    <row r="51" spans="2:7" x14ac:dyDescent="0.25">
      <c r="B51" s="29" t="s">
        <v>236</v>
      </c>
      <c r="C51" s="22" t="s">
        <v>215</v>
      </c>
      <c r="D51" s="22"/>
      <c r="E51" s="22"/>
      <c r="F51" s="22"/>
      <c r="G51" s="22"/>
    </row>
    <row r="52" spans="2:7" x14ac:dyDescent="0.25">
      <c r="B52" s="29" t="s">
        <v>237</v>
      </c>
      <c r="C52" s="22" t="s">
        <v>215</v>
      </c>
      <c r="D52" s="22"/>
      <c r="E52" s="22"/>
      <c r="F52" s="22"/>
      <c r="G52" s="22"/>
    </row>
    <row r="53" spans="2:7" x14ac:dyDescent="0.25">
      <c r="B53" s="32" t="s">
        <v>35</v>
      </c>
      <c r="C53" s="22"/>
      <c r="D53" s="22"/>
      <c r="E53" s="22"/>
      <c r="F53" s="22"/>
      <c r="G53" s="22"/>
    </row>
    <row r="54" spans="2:7" x14ac:dyDescent="0.25">
      <c r="B54" s="29" t="s">
        <v>238</v>
      </c>
      <c r="C54" s="22" t="s">
        <v>301</v>
      </c>
      <c r="D54" s="22"/>
      <c r="E54" s="22"/>
      <c r="F54" s="22"/>
      <c r="G54" s="22"/>
    </row>
    <row r="55" spans="2:7" x14ac:dyDescent="0.25">
      <c r="B55" s="29" t="s">
        <v>239</v>
      </c>
      <c r="C55" s="22" t="s">
        <v>215</v>
      </c>
      <c r="D55" s="22"/>
      <c r="E55" s="22"/>
      <c r="F55" s="22"/>
      <c r="G55" s="22"/>
    </row>
    <row r="56" spans="2:7" x14ac:dyDescent="0.25">
      <c r="B56" s="30" t="s">
        <v>240</v>
      </c>
      <c r="C56" s="21" t="s">
        <v>215</v>
      </c>
      <c r="D56" s="21"/>
      <c r="E56" s="21"/>
      <c r="F56" s="21"/>
      <c r="G56" s="21"/>
    </row>
    <row r="57" spans="2:7" x14ac:dyDescent="0.25">
      <c r="B57" s="32" t="s">
        <v>241</v>
      </c>
      <c r="C57" s="22" t="s">
        <v>215</v>
      </c>
      <c r="D57" s="22"/>
      <c r="E57" s="22"/>
      <c r="F57" s="22"/>
      <c r="G57" s="22"/>
    </row>
    <row r="58" spans="2:7" x14ac:dyDescent="0.25">
      <c r="B58" s="30" t="s">
        <v>244</v>
      </c>
      <c r="C58" s="24" t="s">
        <v>215</v>
      </c>
      <c r="D58" s="24"/>
      <c r="E58" s="24"/>
      <c r="F58" s="24"/>
      <c r="G58" s="24"/>
    </row>
    <row r="59" spans="2:7" x14ac:dyDescent="0.25">
      <c r="B59" s="32" t="s">
        <v>245</v>
      </c>
      <c r="C59" s="22" t="s">
        <v>215</v>
      </c>
      <c r="D59" s="22"/>
      <c r="E59" s="22"/>
      <c r="F59" s="22"/>
      <c r="G59" s="22"/>
    </row>
    <row r="60" spans="2:7" x14ac:dyDescent="0.25">
      <c r="B60" s="30" t="s">
        <v>246</v>
      </c>
      <c r="C60" s="24" t="s">
        <v>215</v>
      </c>
      <c r="D60" s="24"/>
      <c r="E60" s="24"/>
      <c r="F60" s="24"/>
      <c r="G60" s="24"/>
    </row>
    <row r="61" spans="2:7" x14ac:dyDescent="0.25">
      <c r="B61" s="32" t="s">
        <v>36</v>
      </c>
      <c r="C61" s="22"/>
      <c r="D61" s="22"/>
      <c r="E61" s="22"/>
      <c r="F61" s="22"/>
      <c r="G61" s="22"/>
    </row>
    <row r="62" spans="2:7" x14ac:dyDescent="0.25">
      <c r="B62" s="34" t="s">
        <v>247</v>
      </c>
      <c r="C62" s="22" t="s">
        <v>215</v>
      </c>
      <c r="D62" s="22"/>
      <c r="E62" s="22"/>
      <c r="F62" s="22"/>
      <c r="G62" s="22"/>
    </row>
    <row r="63" spans="2:7" x14ac:dyDescent="0.25">
      <c r="B63" s="34" t="s">
        <v>248</v>
      </c>
      <c r="C63" s="22" t="s">
        <v>215</v>
      </c>
      <c r="D63" s="22"/>
      <c r="E63" s="22"/>
      <c r="F63" s="22"/>
      <c r="G63" s="22"/>
    </row>
    <row r="64" spans="2:7" x14ac:dyDescent="0.25">
      <c r="B64" s="34" t="s">
        <v>249</v>
      </c>
      <c r="C64" s="22" t="s">
        <v>215</v>
      </c>
      <c r="D64" s="22"/>
      <c r="E64" s="22"/>
      <c r="F64" s="22"/>
      <c r="G64" s="22"/>
    </row>
    <row r="65" spans="2:7" x14ac:dyDescent="0.25">
      <c r="B65" s="34" t="s">
        <v>250</v>
      </c>
      <c r="C65" s="22" t="s">
        <v>215</v>
      </c>
      <c r="D65" s="22"/>
      <c r="E65" s="22"/>
      <c r="F65" s="22"/>
      <c r="G65" s="22"/>
    </row>
    <row r="66" spans="2:7" x14ac:dyDescent="0.25">
      <c r="B66" s="34"/>
      <c r="C66" s="22"/>
      <c r="D66" s="22"/>
      <c r="E66" s="22"/>
      <c r="F66" s="22"/>
      <c r="G66" s="22"/>
    </row>
    <row r="67" spans="2:7" x14ac:dyDescent="0.25">
      <c r="B67" s="35" t="s">
        <v>37</v>
      </c>
      <c r="C67" s="26"/>
      <c r="D67" s="26"/>
      <c r="E67" s="26"/>
      <c r="F67" s="26"/>
      <c r="G67" s="26"/>
    </row>
    <row r="68" spans="2:7" x14ac:dyDescent="0.25"/>
    <row r="69" spans="2:7" x14ac:dyDescent="0.25"/>
  </sheetData>
  <sheetProtection password="C71F" sheet="1" scenarios="1"/>
  <protectedRanges>
    <protectedRange password="C71F" sqref="B11:G11" name="Intervalo1"/>
  </protectedRanges>
  <mergeCells count="12">
    <mergeCell ref="B20:G20"/>
    <mergeCell ref="B19:G19"/>
    <mergeCell ref="B16:G16"/>
    <mergeCell ref="B18:G18"/>
    <mergeCell ref="B17:R17"/>
    <mergeCell ref="C13:G13"/>
    <mergeCell ref="C14:G14"/>
    <mergeCell ref="C15:G15"/>
    <mergeCell ref="C12:G12"/>
    <mergeCell ref="B9:G9"/>
    <mergeCell ref="C10:G10"/>
    <mergeCell ref="C11:G11"/>
  </mergeCells>
  <pageMargins left="0.511811024" right="0.511811024" top="0.78740157499999996" bottom="0.78740157499999996" header="0.31496062000000002" footer="0.31496062000000002"/>
  <pageSetup paperSize="9" scale="56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showGridLines="0" zoomScale="90" zoomScaleNormal="90" workbookViewId="0">
      <selection activeCell="D21" sqref="D21"/>
    </sheetView>
  </sheetViews>
  <sheetFormatPr defaultColWidth="0" defaultRowHeight="15" zeroHeight="1" x14ac:dyDescent="0.25"/>
  <cols>
    <col min="1" max="1" width="5.7109375" style="19" customWidth="1"/>
    <col min="2" max="18" width="9.140625" style="19" customWidth="1"/>
    <col min="19" max="19" width="5.7109375" style="19" customWidth="1"/>
    <col min="20" max="16384" width="9.140625" style="19" hidden="1"/>
  </cols>
  <sheetData>
    <row r="1" spans="2:18" ht="15" customHeight="1" x14ac:dyDescent="0.25"/>
    <row r="2" spans="2:18" ht="15" customHeight="1" x14ac:dyDescent="0.25"/>
    <row r="3" spans="2:18" ht="15" customHeight="1" x14ac:dyDescent="0.25"/>
    <row r="4" spans="2:18" ht="15" customHeight="1" x14ac:dyDescent="0.25"/>
    <row r="5" spans="2:18" ht="15" customHeight="1" x14ac:dyDescent="0.25"/>
    <row r="6" spans="2:18" ht="15" customHeight="1" x14ac:dyDescent="0.25"/>
    <row r="7" spans="2:18" ht="15" customHeight="1" x14ac:dyDescent="0.25"/>
    <row r="8" spans="2:18" ht="15" customHeight="1" x14ac:dyDescent="0.25"/>
    <row r="9" spans="2:18" ht="21" x14ac:dyDescent="0.35">
      <c r="B9" s="104" t="s">
        <v>207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</row>
    <row r="10" spans="2:18" ht="15" customHeight="1" x14ac:dyDescent="0.25">
      <c r="B10" s="105" t="s">
        <v>2</v>
      </c>
      <c r="C10" s="105"/>
      <c r="D10" s="105"/>
      <c r="E10" s="105"/>
      <c r="F10" s="105"/>
      <c r="G10" s="105"/>
      <c r="H10" s="105"/>
      <c r="I10" s="105"/>
      <c r="J10" s="105"/>
      <c r="K10" s="105" t="s">
        <v>3</v>
      </c>
      <c r="L10" s="105"/>
      <c r="M10" s="105"/>
      <c r="N10" s="105"/>
      <c r="O10" s="105"/>
      <c r="P10" s="105"/>
      <c r="Q10" s="105"/>
      <c r="R10" s="105"/>
    </row>
    <row r="11" spans="2:18" ht="15" customHeight="1" x14ac:dyDescent="0.25">
      <c r="B11" s="117" t="s">
        <v>349</v>
      </c>
      <c r="C11" s="117"/>
      <c r="D11" s="117"/>
      <c r="E11" s="117"/>
      <c r="F11" s="117"/>
      <c r="G11" s="117"/>
      <c r="H11" s="117"/>
      <c r="I11" s="117"/>
      <c r="J11" s="117"/>
      <c r="K11" s="118" t="s">
        <v>347</v>
      </c>
      <c r="L11" s="118"/>
      <c r="M11" s="118"/>
      <c r="N11" s="118"/>
      <c r="O11" s="118"/>
      <c r="P11" s="118"/>
      <c r="Q11" s="118"/>
      <c r="R11" s="118"/>
    </row>
    <row r="12" spans="2:18" x14ac:dyDescent="0.25">
      <c r="B12" s="103" t="s">
        <v>4</v>
      </c>
      <c r="C12" s="103"/>
      <c r="D12" s="103"/>
      <c r="E12" s="103"/>
      <c r="F12" s="103"/>
      <c r="G12" s="103"/>
      <c r="H12" s="103"/>
      <c r="I12" s="103"/>
      <c r="J12" s="103"/>
      <c r="K12" s="103" t="s">
        <v>6</v>
      </c>
      <c r="L12" s="103"/>
      <c r="M12" s="103"/>
      <c r="N12" s="103"/>
      <c r="O12" s="103"/>
      <c r="P12" s="103"/>
      <c r="Q12" s="103"/>
      <c r="R12" s="103"/>
    </row>
    <row r="13" spans="2:18" x14ac:dyDescent="0.25">
      <c r="B13" s="120" t="s">
        <v>316</v>
      </c>
      <c r="C13" s="120"/>
      <c r="D13" s="120"/>
      <c r="E13" s="120"/>
      <c r="F13" s="120"/>
      <c r="G13" s="120"/>
      <c r="H13" s="120"/>
      <c r="I13" s="120"/>
      <c r="J13" s="120"/>
      <c r="K13" s="121" t="s">
        <v>5</v>
      </c>
      <c r="L13" s="121"/>
      <c r="M13" s="121"/>
      <c r="N13" s="121"/>
      <c r="O13" s="121"/>
      <c r="P13" s="121"/>
      <c r="Q13" s="121"/>
      <c r="R13" s="121"/>
    </row>
    <row r="14" spans="2:18" x14ac:dyDescent="0.25">
      <c r="B14" s="105" t="s">
        <v>7</v>
      </c>
      <c r="C14" s="105"/>
      <c r="D14" s="105"/>
      <c r="E14" s="105"/>
      <c r="F14" s="105"/>
      <c r="G14" s="105"/>
      <c r="H14" s="105"/>
      <c r="I14" s="105"/>
      <c r="J14" s="105"/>
      <c r="K14" s="105" t="s">
        <v>8</v>
      </c>
      <c r="L14" s="105"/>
      <c r="M14" s="105"/>
      <c r="N14" s="105"/>
      <c r="O14" s="105"/>
      <c r="P14" s="105"/>
      <c r="Q14" s="105"/>
      <c r="R14" s="105"/>
    </row>
    <row r="15" spans="2:18" x14ac:dyDescent="0.25">
      <c r="B15" s="122">
        <v>42529</v>
      </c>
      <c r="C15" s="123"/>
      <c r="D15" s="123"/>
      <c r="E15" s="123"/>
      <c r="F15" s="123"/>
      <c r="G15" s="123"/>
      <c r="H15" s="123"/>
      <c r="I15" s="123"/>
      <c r="J15" s="123"/>
      <c r="K15" s="123" t="s">
        <v>318</v>
      </c>
      <c r="L15" s="123"/>
      <c r="M15" s="123"/>
      <c r="N15" s="123"/>
      <c r="O15" s="123"/>
      <c r="P15" s="123"/>
      <c r="Q15" s="123"/>
      <c r="R15" s="123"/>
    </row>
    <row r="16" spans="2:18" x14ac:dyDescent="0.25">
      <c r="B16" s="103" t="s">
        <v>0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</row>
    <row r="17" spans="2:18" x14ac:dyDescent="0.25">
      <c r="B17" s="107" t="s">
        <v>315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</row>
    <row r="18" spans="2:18" x14ac:dyDescent="0.25">
      <c r="B18" s="105" t="s">
        <v>1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</row>
    <row r="19" spans="2:18" x14ac:dyDescent="0.25">
      <c r="B19" s="123" t="s">
        <v>314</v>
      </c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</row>
    <row r="20" spans="2:18" x14ac:dyDescent="0.25">
      <c r="B20" s="103" t="s">
        <v>39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</row>
    <row r="21" spans="2:18" x14ac:dyDescent="0.25">
      <c r="B21" s="76" t="s">
        <v>350</v>
      </c>
      <c r="C21" s="29" t="s">
        <v>263</v>
      </c>
      <c r="D21" s="76" t="s">
        <v>351</v>
      </c>
      <c r="E21" s="29" t="s">
        <v>264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2:18" x14ac:dyDescent="0.25">
      <c r="B22" s="30" t="s">
        <v>38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</row>
    <row r="23" spans="2:18" x14ac:dyDescent="0.25">
      <c r="B23" s="75" t="s">
        <v>340</v>
      </c>
      <c r="C23" s="33" t="s">
        <v>263</v>
      </c>
      <c r="D23" s="75" t="s">
        <v>339</v>
      </c>
      <c r="E23" s="33" t="s">
        <v>264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</row>
    <row r="24" spans="2:18" x14ac:dyDescent="0.25">
      <c r="B24" s="32" t="s">
        <v>40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2:18" x14ac:dyDescent="0.25">
      <c r="B25" s="76" t="s">
        <v>215</v>
      </c>
      <c r="C25" s="29" t="s">
        <v>263</v>
      </c>
      <c r="D25" s="76" t="s">
        <v>302</v>
      </c>
      <c r="E25" s="29" t="s">
        <v>264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2:18" x14ac:dyDescent="0.25">
      <c r="B26" s="30" t="s">
        <v>41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spans="2:18" x14ac:dyDescent="0.25">
      <c r="B27" s="75" t="s">
        <v>215</v>
      </c>
      <c r="C27" s="33" t="s">
        <v>263</v>
      </c>
      <c r="D27" s="75" t="s">
        <v>302</v>
      </c>
      <c r="E27" s="33" t="s">
        <v>264</v>
      </c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spans="2:18" x14ac:dyDescent="0.25">
      <c r="B28" s="32" t="s">
        <v>42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2:18" x14ac:dyDescent="0.25">
      <c r="B29" s="76" t="s">
        <v>215</v>
      </c>
      <c r="C29" s="29" t="s">
        <v>263</v>
      </c>
      <c r="D29" s="76" t="s">
        <v>303</v>
      </c>
      <c r="E29" s="29" t="s">
        <v>264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2:18" x14ac:dyDescent="0.25">
      <c r="B30" s="30" t="s">
        <v>43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pans="2:18" x14ac:dyDescent="0.25">
      <c r="B31" s="75" t="s">
        <v>215</v>
      </c>
      <c r="C31" s="33" t="s">
        <v>263</v>
      </c>
      <c r="D31" s="75" t="s">
        <v>302</v>
      </c>
      <c r="E31" s="33" t="s">
        <v>264</v>
      </c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</row>
    <row r="32" spans="2:18" x14ac:dyDescent="0.25"/>
    <row r="33" spans="2:18" ht="36" customHeight="1" x14ac:dyDescent="0.25">
      <c r="B33" s="119" t="s">
        <v>44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</row>
    <row r="34" spans="2:18" x14ac:dyDescent="0.25"/>
    <row r="35" spans="2:18" x14ac:dyDescent="0.25">
      <c r="B35" s="19" t="s">
        <v>341</v>
      </c>
    </row>
  </sheetData>
  <sheetProtection password="C71F" sheet="1" objects="1" scenarios="1"/>
  <mergeCells count="19">
    <mergeCell ref="B33:R33"/>
    <mergeCell ref="B13:J13"/>
    <mergeCell ref="K13:R13"/>
    <mergeCell ref="B14:J14"/>
    <mergeCell ref="K14:R14"/>
    <mergeCell ref="B15:J15"/>
    <mergeCell ref="K15:R15"/>
    <mergeCell ref="B16:R16"/>
    <mergeCell ref="B17:R17"/>
    <mergeCell ref="B18:R18"/>
    <mergeCell ref="B19:R19"/>
    <mergeCell ref="B20:R20"/>
    <mergeCell ref="B12:J12"/>
    <mergeCell ref="K12:R12"/>
    <mergeCell ref="B9:R9"/>
    <mergeCell ref="B10:J10"/>
    <mergeCell ref="K10:R10"/>
    <mergeCell ref="B11:J11"/>
    <mergeCell ref="K11:R11"/>
  </mergeCells>
  <pageMargins left="0.511811024" right="0.511811024" top="0.78740157499999996" bottom="0.78740157499999996" header="0.31496062000000002" footer="0.31496062000000002"/>
  <pageSetup paperSize="9" scale="56" orientation="portrait" r:id="rId1"/>
  <colBreaks count="1" manualBreakCount="1">
    <brk id="1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EV38"/>
  <sheetViews>
    <sheetView showGridLines="0" topLeftCell="A37" zoomScaleNormal="100" workbookViewId="0">
      <selection activeCell="B15" sqref="B15:J15"/>
    </sheetView>
  </sheetViews>
  <sheetFormatPr defaultColWidth="0" defaultRowHeight="15" zeroHeight="1" x14ac:dyDescent="0.25"/>
  <cols>
    <col min="1" max="1" width="5.7109375" style="19" customWidth="1"/>
    <col min="2" max="18" width="9.140625" style="19" customWidth="1"/>
    <col min="19" max="19" width="5.7109375" style="19" customWidth="1"/>
    <col min="20" max="16375" width="9.140625" style="19" hidden="1"/>
    <col min="16376" max="16376" width="0" style="19" hidden="1"/>
    <col min="16377" max="16384" width="9.140625" style="19" hidden="1"/>
  </cols>
  <sheetData>
    <row r="1" spans="2:18" ht="15" customHeight="1" x14ac:dyDescent="0.25"/>
    <row r="2" spans="2:18" ht="15" customHeight="1" x14ac:dyDescent="0.25"/>
    <row r="3" spans="2:18" ht="15" customHeight="1" x14ac:dyDescent="0.25"/>
    <row r="4" spans="2:18" ht="15" customHeight="1" x14ac:dyDescent="0.25"/>
    <row r="5" spans="2:18" ht="15" customHeight="1" x14ac:dyDescent="0.25"/>
    <row r="6" spans="2:18" ht="15" customHeight="1" x14ac:dyDescent="0.25"/>
    <row r="7" spans="2:18" ht="15" customHeight="1" x14ac:dyDescent="0.25"/>
    <row r="8" spans="2:18" ht="15" customHeight="1" x14ac:dyDescent="0.25"/>
    <row r="9" spans="2:18" ht="21" x14ac:dyDescent="0.35">
      <c r="B9" s="104" t="s">
        <v>18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</row>
    <row r="10" spans="2:18" ht="15" customHeight="1" x14ac:dyDescent="0.25">
      <c r="B10" s="105" t="s">
        <v>2</v>
      </c>
      <c r="C10" s="105"/>
      <c r="D10" s="105"/>
      <c r="E10" s="105"/>
      <c r="F10" s="105"/>
      <c r="G10" s="105"/>
      <c r="H10" s="105"/>
      <c r="I10" s="105"/>
      <c r="J10" s="105"/>
      <c r="K10" s="105" t="s">
        <v>3</v>
      </c>
      <c r="L10" s="105"/>
      <c r="M10" s="105"/>
      <c r="N10" s="105"/>
      <c r="O10" s="105"/>
      <c r="P10" s="105"/>
      <c r="Q10" s="105"/>
      <c r="R10" s="105"/>
    </row>
    <row r="11" spans="2:18" ht="15" customHeight="1" x14ac:dyDescent="0.25">
      <c r="B11" s="117" t="s">
        <v>349</v>
      </c>
      <c r="C11" s="117"/>
      <c r="D11" s="117"/>
      <c r="E11" s="117"/>
      <c r="F11" s="117"/>
      <c r="G11" s="117"/>
      <c r="H11" s="117"/>
      <c r="I11" s="117"/>
      <c r="J11" s="117"/>
      <c r="K11" s="118" t="s">
        <v>347</v>
      </c>
      <c r="L11" s="118"/>
      <c r="M11" s="118"/>
      <c r="N11" s="118"/>
      <c r="O11" s="118"/>
      <c r="P11" s="118"/>
      <c r="Q11" s="118"/>
      <c r="R11" s="118"/>
    </row>
    <row r="12" spans="2:18" x14ac:dyDescent="0.25">
      <c r="B12" s="103" t="s">
        <v>4</v>
      </c>
      <c r="C12" s="103"/>
      <c r="D12" s="103"/>
      <c r="E12" s="103"/>
      <c r="F12" s="103"/>
      <c r="G12" s="103"/>
      <c r="H12" s="103"/>
      <c r="I12" s="103"/>
      <c r="J12" s="103"/>
      <c r="K12" s="103" t="s">
        <v>6</v>
      </c>
      <c r="L12" s="103"/>
      <c r="M12" s="103"/>
      <c r="N12" s="103"/>
      <c r="O12" s="103"/>
      <c r="P12" s="103"/>
      <c r="Q12" s="103"/>
      <c r="R12" s="103"/>
    </row>
    <row r="13" spans="2:18" x14ac:dyDescent="0.25">
      <c r="B13" s="120" t="s">
        <v>316</v>
      </c>
      <c r="C13" s="120"/>
      <c r="D13" s="120"/>
      <c r="E13" s="120"/>
      <c r="F13" s="120"/>
      <c r="G13" s="120"/>
      <c r="H13" s="120"/>
      <c r="I13" s="120"/>
      <c r="J13" s="120"/>
      <c r="K13" s="121" t="s">
        <v>5</v>
      </c>
      <c r="L13" s="121"/>
      <c r="M13" s="121"/>
      <c r="N13" s="121"/>
      <c r="O13" s="121"/>
      <c r="P13" s="121"/>
      <c r="Q13" s="121"/>
      <c r="R13" s="121"/>
    </row>
    <row r="14" spans="2:18" x14ac:dyDescent="0.25">
      <c r="B14" s="105" t="s">
        <v>7</v>
      </c>
      <c r="C14" s="105"/>
      <c r="D14" s="105"/>
      <c r="E14" s="105"/>
      <c r="F14" s="105"/>
      <c r="G14" s="105"/>
      <c r="H14" s="105"/>
      <c r="I14" s="105"/>
      <c r="J14" s="105"/>
      <c r="K14" s="105" t="s">
        <v>8</v>
      </c>
      <c r="L14" s="105"/>
      <c r="M14" s="105"/>
      <c r="N14" s="105"/>
      <c r="O14" s="105"/>
      <c r="P14" s="105"/>
      <c r="Q14" s="105"/>
      <c r="R14" s="105"/>
    </row>
    <row r="15" spans="2:18" x14ac:dyDescent="0.25">
      <c r="B15" s="122">
        <v>42529</v>
      </c>
      <c r="C15" s="123"/>
      <c r="D15" s="123"/>
      <c r="E15" s="123"/>
      <c r="F15" s="123"/>
      <c r="G15" s="123"/>
      <c r="H15" s="123"/>
      <c r="I15" s="123"/>
      <c r="J15" s="123"/>
      <c r="K15" s="123" t="s">
        <v>314</v>
      </c>
      <c r="L15" s="123"/>
      <c r="M15" s="123"/>
      <c r="N15" s="123"/>
      <c r="O15" s="123"/>
      <c r="P15" s="123"/>
      <c r="Q15" s="123"/>
      <c r="R15" s="123"/>
    </row>
    <row r="16" spans="2:18" x14ac:dyDescent="0.25">
      <c r="B16" s="103" t="s">
        <v>0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</row>
    <row r="17" spans="2:18" x14ac:dyDescent="0.25">
      <c r="B17" s="120" t="s">
        <v>315</v>
      </c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</row>
    <row r="18" spans="2:18" x14ac:dyDescent="0.25">
      <c r="B18" s="105" t="s">
        <v>1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</row>
    <row r="19" spans="2:18" x14ac:dyDescent="0.25"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</row>
    <row r="20" spans="2:18" x14ac:dyDescent="0.25"/>
    <row r="21" spans="2:18" x14ac:dyDescent="0.25">
      <c r="B21" s="125" t="s">
        <v>45</v>
      </c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</row>
    <row r="22" spans="2:18" x14ac:dyDescent="0.25">
      <c r="B22" s="36" t="s">
        <v>46</v>
      </c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</row>
    <row r="23" spans="2:18" x14ac:dyDescent="0.25">
      <c r="B23" s="36" t="s">
        <v>47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</row>
    <row r="24" spans="2:18" x14ac:dyDescent="0.25">
      <c r="B24" s="36" t="s">
        <v>48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</row>
    <row r="25" spans="2:18" x14ac:dyDescent="0.25">
      <c r="B25" s="36" t="s">
        <v>49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</row>
    <row r="26" spans="2:18" x14ac:dyDescent="0.25"/>
    <row r="27" spans="2:18" ht="28.5" customHeight="1" x14ac:dyDescent="0.25">
      <c r="B27" s="124" t="s">
        <v>50</v>
      </c>
      <c r="C27" s="124"/>
      <c r="D27" s="124"/>
      <c r="E27" s="124"/>
      <c r="F27" s="124" t="s">
        <v>51</v>
      </c>
      <c r="G27" s="124"/>
      <c r="H27" s="124"/>
      <c r="I27" s="124"/>
      <c r="J27" s="124" t="s">
        <v>52</v>
      </c>
      <c r="K27" s="124"/>
      <c r="L27" s="124"/>
      <c r="M27" s="124"/>
      <c r="N27" s="124" t="s">
        <v>53</v>
      </c>
      <c r="O27" s="124"/>
      <c r="P27" s="124"/>
      <c r="Q27" s="124"/>
      <c r="R27" s="124"/>
    </row>
    <row r="28" spans="2:18" ht="60" customHeight="1" x14ac:dyDescent="0.25">
      <c r="B28" s="129" t="s">
        <v>54</v>
      </c>
      <c r="C28" s="129"/>
      <c r="D28" s="129"/>
      <c r="E28" s="129"/>
      <c r="F28" s="128" t="s">
        <v>346</v>
      </c>
      <c r="G28" s="128"/>
      <c r="H28" s="128"/>
      <c r="I28" s="128"/>
      <c r="J28" s="113" t="s">
        <v>304</v>
      </c>
      <c r="K28" s="113"/>
      <c r="L28" s="113"/>
      <c r="M28" s="113"/>
      <c r="N28" s="128" t="s">
        <v>323</v>
      </c>
      <c r="O28" s="128"/>
      <c r="P28" s="128"/>
      <c r="Q28" s="128"/>
      <c r="R28" s="128"/>
    </row>
    <row r="29" spans="2:18" ht="126.75" customHeight="1" x14ac:dyDescent="0.25">
      <c r="B29" s="130" t="s">
        <v>55</v>
      </c>
      <c r="C29" s="130"/>
      <c r="D29" s="130"/>
      <c r="E29" s="130"/>
      <c r="F29" s="113" t="s">
        <v>305</v>
      </c>
      <c r="G29" s="113"/>
      <c r="H29" s="113"/>
      <c r="I29" s="113"/>
      <c r="J29" s="128" t="s">
        <v>325</v>
      </c>
      <c r="K29" s="128"/>
      <c r="L29" s="128"/>
      <c r="M29" s="128"/>
      <c r="N29" s="113" t="s">
        <v>348</v>
      </c>
      <c r="O29" s="113"/>
      <c r="P29" s="113"/>
      <c r="Q29" s="113"/>
      <c r="R29" s="113"/>
    </row>
    <row r="30" spans="2:18" ht="187.5" customHeight="1" x14ac:dyDescent="0.25">
      <c r="B30" s="126" t="s">
        <v>56</v>
      </c>
      <c r="C30" s="126"/>
      <c r="D30" s="126"/>
      <c r="E30" s="126"/>
      <c r="F30" s="128" t="s">
        <v>305</v>
      </c>
      <c r="G30" s="128"/>
      <c r="H30" s="128"/>
      <c r="I30" s="128"/>
      <c r="J30" s="128" t="s">
        <v>324</v>
      </c>
      <c r="K30" s="128"/>
      <c r="L30" s="128"/>
      <c r="M30" s="128"/>
      <c r="N30" s="128" t="s">
        <v>334</v>
      </c>
      <c r="O30" s="128"/>
      <c r="P30" s="128"/>
      <c r="Q30" s="128"/>
      <c r="R30" s="128"/>
    </row>
    <row r="31" spans="2:18" ht="60" customHeight="1" x14ac:dyDescent="0.25">
      <c r="B31" s="127" t="s">
        <v>57</v>
      </c>
      <c r="C31" s="127"/>
      <c r="D31" s="127"/>
      <c r="E31" s="127"/>
      <c r="F31" s="128" t="s">
        <v>305</v>
      </c>
      <c r="G31" s="128"/>
      <c r="H31" s="128"/>
      <c r="I31" s="128"/>
      <c r="J31" s="128" t="s">
        <v>326</v>
      </c>
      <c r="K31" s="128"/>
      <c r="L31" s="128"/>
      <c r="M31" s="128"/>
      <c r="N31" s="113" t="s">
        <v>326</v>
      </c>
      <c r="O31" s="113"/>
      <c r="P31" s="113"/>
      <c r="Q31" s="113"/>
      <c r="R31" s="113"/>
    </row>
    <row r="32" spans="2:18" ht="131.25" customHeight="1" x14ac:dyDescent="0.25">
      <c r="B32" s="126" t="s">
        <v>58</v>
      </c>
      <c r="C32" s="126"/>
      <c r="D32" s="126"/>
      <c r="E32" s="126"/>
      <c r="F32" s="128" t="s">
        <v>305</v>
      </c>
      <c r="G32" s="128"/>
      <c r="H32" s="128"/>
      <c r="I32" s="128"/>
      <c r="J32" s="113" t="s">
        <v>327</v>
      </c>
      <c r="K32" s="113"/>
      <c r="L32" s="113"/>
      <c r="M32" s="113"/>
      <c r="N32" s="128" t="s">
        <v>327</v>
      </c>
      <c r="O32" s="128"/>
      <c r="P32" s="128"/>
      <c r="Q32" s="128"/>
      <c r="R32" s="128"/>
    </row>
    <row r="33" spans="2:18" ht="172.5" customHeight="1" x14ac:dyDescent="0.25">
      <c r="B33" s="127" t="s">
        <v>59</v>
      </c>
      <c r="C33" s="127"/>
      <c r="D33" s="127"/>
      <c r="E33" s="127"/>
      <c r="F33" s="128" t="s">
        <v>305</v>
      </c>
      <c r="G33" s="128"/>
      <c r="H33" s="128"/>
      <c r="I33" s="128"/>
      <c r="J33" s="128" t="s">
        <v>332</v>
      </c>
      <c r="K33" s="128"/>
      <c r="L33" s="128"/>
      <c r="M33" s="128"/>
      <c r="N33" s="113" t="s">
        <v>333</v>
      </c>
      <c r="O33" s="113"/>
      <c r="P33" s="113"/>
      <c r="Q33" s="113"/>
      <c r="R33" s="113"/>
    </row>
    <row r="34" spans="2:18" ht="21.75" customHeight="1" x14ac:dyDescent="0.25">
      <c r="B34" s="82" t="s">
        <v>328</v>
      </c>
      <c r="C34" s="82"/>
      <c r="D34" s="82"/>
      <c r="E34" s="82"/>
      <c r="F34" s="83"/>
      <c r="G34" s="83"/>
      <c r="H34" s="83"/>
      <c r="I34" s="83"/>
      <c r="J34" s="84"/>
      <c r="K34" s="84"/>
      <c r="L34" s="84"/>
      <c r="M34" s="84"/>
      <c r="N34" s="83"/>
      <c r="O34" s="83"/>
      <c r="P34" s="83"/>
      <c r="Q34" s="83"/>
      <c r="R34" s="83"/>
    </row>
    <row r="35" spans="2:18" ht="60" customHeight="1" x14ac:dyDescent="0.25">
      <c r="B35" s="130" t="s">
        <v>329</v>
      </c>
      <c r="C35" s="130"/>
      <c r="D35" s="130"/>
      <c r="E35" s="130"/>
      <c r="F35" s="113" t="s">
        <v>306</v>
      </c>
      <c r="G35" s="113"/>
      <c r="H35" s="113"/>
      <c r="I35" s="113"/>
      <c r="J35" s="128" t="s">
        <v>344</v>
      </c>
      <c r="K35" s="128"/>
      <c r="L35" s="128"/>
      <c r="M35" s="128"/>
      <c r="N35" s="113" t="s">
        <v>345</v>
      </c>
      <c r="O35" s="113"/>
      <c r="P35" s="113"/>
      <c r="Q35" s="113"/>
      <c r="R35" s="113"/>
    </row>
    <row r="36" spans="2:18" ht="60" customHeight="1" x14ac:dyDescent="0.25">
      <c r="B36" s="131" t="s">
        <v>330</v>
      </c>
      <c r="C36" s="131"/>
      <c r="D36" s="131"/>
      <c r="E36" s="131"/>
      <c r="F36" s="128" t="s">
        <v>343</v>
      </c>
      <c r="G36" s="128"/>
      <c r="H36" s="128"/>
      <c r="I36" s="128"/>
      <c r="J36" s="113" t="s">
        <v>335</v>
      </c>
      <c r="K36" s="113"/>
      <c r="L36" s="113"/>
      <c r="M36" s="113"/>
      <c r="N36" s="128" t="s">
        <v>336</v>
      </c>
      <c r="O36" s="128"/>
      <c r="P36" s="128"/>
      <c r="Q36" s="128"/>
      <c r="R36" s="128"/>
    </row>
    <row r="37" spans="2:18" ht="60" customHeight="1" x14ac:dyDescent="0.25">
      <c r="B37" s="130" t="s">
        <v>331</v>
      </c>
      <c r="C37" s="130"/>
      <c r="D37" s="130"/>
      <c r="E37" s="130"/>
      <c r="F37" s="113" t="s">
        <v>342</v>
      </c>
      <c r="G37" s="113"/>
      <c r="H37" s="113"/>
      <c r="I37" s="113"/>
      <c r="J37" s="128" t="s">
        <v>337</v>
      </c>
      <c r="K37" s="128"/>
      <c r="L37" s="128"/>
      <c r="M37" s="128"/>
      <c r="N37" s="113" t="s">
        <v>338</v>
      </c>
      <c r="O37" s="113"/>
      <c r="P37" s="113"/>
      <c r="Q37" s="113"/>
      <c r="R37" s="113"/>
    </row>
    <row r="38" spans="2:18" x14ac:dyDescent="0.25"/>
  </sheetData>
  <mergeCells count="58">
    <mergeCell ref="N36:R36"/>
    <mergeCell ref="N37:R37"/>
    <mergeCell ref="J36:M36"/>
    <mergeCell ref="J37:M37"/>
    <mergeCell ref="N28:R28"/>
    <mergeCell ref="N29:R29"/>
    <mergeCell ref="N30:R30"/>
    <mergeCell ref="N31:R31"/>
    <mergeCell ref="N32:R32"/>
    <mergeCell ref="N33:R33"/>
    <mergeCell ref="N35:R35"/>
    <mergeCell ref="J28:M28"/>
    <mergeCell ref="J29:M29"/>
    <mergeCell ref="J30:M30"/>
    <mergeCell ref="J31:M31"/>
    <mergeCell ref="J32:M32"/>
    <mergeCell ref="J33:M33"/>
    <mergeCell ref="J35:M35"/>
    <mergeCell ref="B36:E36"/>
    <mergeCell ref="B37:E37"/>
    <mergeCell ref="F33:I33"/>
    <mergeCell ref="F35:I35"/>
    <mergeCell ref="B35:E35"/>
    <mergeCell ref="F36:I36"/>
    <mergeCell ref="F37:I37"/>
    <mergeCell ref="B30:E30"/>
    <mergeCell ref="B31:E31"/>
    <mergeCell ref="B32:E32"/>
    <mergeCell ref="B33:E33"/>
    <mergeCell ref="F28:I28"/>
    <mergeCell ref="F29:I29"/>
    <mergeCell ref="F30:I30"/>
    <mergeCell ref="F32:I32"/>
    <mergeCell ref="F31:I31"/>
    <mergeCell ref="B28:E28"/>
    <mergeCell ref="B29:E29"/>
    <mergeCell ref="B27:E27"/>
    <mergeCell ref="F27:I27"/>
    <mergeCell ref="J27:M27"/>
    <mergeCell ref="N27:R27"/>
    <mergeCell ref="B13:J13"/>
    <mergeCell ref="K13:R13"/>
    <mergeCell ref="B14:J14"/>
    <mergeCell ref="K14:R14"/>
    <mergeCell ref="B15:J15"/>
    <mergeCell ref="K15:R15"/>
    <mergeCell ref="B16:R16"/>
    <mergeCell ref="B17:R17"/>
    <mergeCell ref="B18:R18"/>
    <mergeCell ref="B19:R19"/>
    <mergeCell ref="B21:R21"/>
    <mergeCell ref="B12:J12"/>
    <mergeCell ref="K12:R12"/>
    <mergeCell ref="B9:R9"/>
    <mergeCell ref="B10:J10"/>
    <mergeCell ref="K10:R10"/>
    <mergeCell ref="B11:J11"/>
    <mergeCell ref="K11:R11"/>
  </mergeCells>
  <pageMargins left="0.511811024" right="0.511811024" top="0.78740157499999996" bottom="0.78740157499999996" header="0.31496062000000002" footer="0.31496062000000002"/>
  <pageSetup paperSize="9" scale="56" orientation="portrait" r:id="rId1"/>
  <colBreaks count="1" manualBreakCount="1">
    <brk id="18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VN157"/>
  <sheetViews>
    <sheetView showGridLines="0" zoomScale="90" zoomScaleNormal="90" workbookViewId="0">
      <selection activeCell="C11" sqref="C11"/>
    </sheetView>
  </sheetViews>
  <sheetFormatPr defaultColWidth="0" defaultRowHeight="15" zeroHeight="1" x14ac:dyDescent="0.25"/>
  <cols>
    <col min="1" max="1" width="5.7109375" style="37" customWidth="1"/>
    <col min="2" max="2" width="81" style="37" customWidth="1"/>
    <col min="3" max="3" width="14.42578125" style="38" customWidth="1"/>
    <col min="4" max="4" width="15" style="39" customWidth="1"/>
    <col min="5" max="6" width="14.28515625" style="39" customWidth="1"/>
    <col min="7" max="10" width="0" style="37" hidden="1" customWidth="1"/>
    <col min="11" max="11" width="5.7109375" style="37" customWidth="1"/>
    <col min="12" max="257" width="9.140625" style="37" hidden="1"/>
    <col min="258" max="258" width="81" style="37" hidden="1"/>
    <col min="259" max="259" width="14.42578125" style="37" hidden="1"/>
    <col min="260" max="260" width="15" style="37" hidden="1"/>
    <col min="261" max="262" width="14.28515625" style="37" hidden="1"/>
    <col min="263" max="513" width="9.140625" style="37" hidden="1"/>
    <col min="514" max="514" width="81" style="37" hidden="1"/>
    <col min="515" max="515" width="14.42578125" style="37" hidden="1"/>
    <col min="516" max="516" width="15" style="37" hidden="1"/>
    <col min="517" max="518" width="14.28515625" style="37" hidden="1"/>
    <col min="519" max="769" width="9.140625" style="37" hidden="1"/>
    <col min="770" max="770" width="81" style="37" hidden="1"/>
    <col min="771" max="771" width="14.42578125" style="37" hidden="1"/>
    <col min="772" max="772" width="15" style="37" hidden="1"/>
    <col min="773" max="774" width="14.28515625" style="37" hidden="1"/>
    <col min="775" max="1025" width="9.140625" style="37" hidden="1"/>
    <col min="1026" max="1026" width="81" style="37" hidden="1"/>
    <col min="1027" max="1027" width="14.42578125" style="37" hidden="1"/>
    <col min="1028" max="1028" width="15" style="37" hidden="1"/>
    <col min="1029" max="1030" width="14.28515625" style="37" hidden="1"/>
    <col min="1031" max="1281" width="9.140625" style="37" hidden="1"/>
    <col min="1282" max="1282" width="81" style="37" hidden="1"/>
    <col min="1283" max="1283" width="14.42578125" style="37" hidden="1"/>
    <col min="1284" max="1284" width="15" style="37" hidden="1"/>
    <col min="1285" max="1286" width="14.28515625" style="37" hidden="1"/>
    <col min="1287" max="1537" width="9.140625" style="37" hidden="1"/>
    <col min="1538" max="1538" width="81" style="37" hidden="1"/>
    <col min="1539" max="1539" width="14.42578125" style="37" hidden="1"/>
    <col min="1540" max="1540" width="15" style="37" hidden="1"/>
    <col min="1541" max="1542" width="14.28515625" style="37" hidden="1"/>
    <col min="1543" max="1793" width="9.140625" style="37" hidden="1"/>
    <col min="1794" max="1794" width="81" style="37" hidden="1"/>
    <col min="1795" max="1795" width="14.42578125" style="37" hidden="1"/>
    <col min="1796" max="1796" width="15" style="37" hidden="1"/>
    <col min="1797" max="1798" width="14.28515625" style="37" hidden="1"/>
    <col min="1799" max="2049" width="9.140625" style="37" hidden="1"/>
    <col min="2050" max="2050" width="81" style="37" hidden="1"/>
    <col min="2051" max="2051" width="14.42578125" style="37" hidden="1"/>
    <col min="2052" max="2052" width="15" style="37" hidden="1"/>
    <col min="2053" max="2054" width="14.28515625" style="37" hidden="1"/>
    <col min="2055" max="2305" width="9.140625" style="37" hidden="1"/>
    <col min="2306" max="2306" width="81" style="37" hidden="1"/>
    <col min="2307" max="2307" width="14.42578125" style="37" hidden="1"/>
    <col min="2308" max="2308" width="15" style="37" hidden="1"/>
    <col min="2309" max="2310" width="14.28515625" style="37" hidden="1"/>
    <col min="2311" max="2561" width="9.140625" style="37" hidden="1"/>
    <col min="2562" max="2562" width="81" style="37" hidden="1"/>
    <col min="2563" max="2563" width="14.42578125" style="37" hidden="1"/>
    <col min="2564" max="2564" width="15" style="37" hidden="1"/>
    <col min="2565" max="2566" width="14.28515625" style="37" hidden="1"/>
    <col min="2567" max="2817" width="9.140625" style="37" hidden="1"/>
    <col min="2818" max="2818" width="81" style="37" hidden="1"/>
    <col min="2819" max="2819" width="14.42578125" style="37" hidden="1"/>
    <col min="2820" max="2820" width="15" style="37" hidden="1"/>
    <col min="2821" max="2822" width="14.28515625" style="37" hidden="1"/>
    <col min="2823" max="3073" width="9.140625" style="37" hidden="1"/>
    <col min="3074" max="3074" width="81" style="37" hidden="1"/>
    <col min="3075" max="3075" width="14.42578125" style="37" hidden="1"/>
    <col min="3076" max="3076" width="15" style="37" hidden="1"/>
    <col min="3077" max="3078" width="14.28515625" style="37" hidden="1"/>
    <col min="3079" max="3329" width="9.140625" style="37" hidden="1"/>
    <col min="3330" max="3330" width="81" style="37" hidden="1"/>
    <col min="3331" max="3331" width="14.42578125" style="37" hidden="1"/>
    <col min="3332" max="3332" width="15" style="37" hidden="1"/>
    <col min="3333" max="3334" width="14.28515625" style="37" hidden="1"/>
    <col min="3335" max="3585" width="9.140625" style="37" hidden="1"/>
    <col min="3586" max="3586" width="81" style="37" hidden="1"/>
    <col min="3587" max="3587" width="14.42578125" style="37" hidden="1"/>
    <col min="3588" max="3588" width="15" style="37" hidden="1"/>
    <col min="3589" max="3590" width="14.28515625" style="37" hidden="1"/>
    <col min="3591" max="3841" width="9.140625" style="37" hidden="1"/>
    <col min="3842" max="3842" width="81" style="37" hidden="1"/>
    <col min="3843" max="3843" width="14.42578125" style="37" hidden="1"/>
    <col min="3844" max="3844" width="15" style="37" hidden="1"/>
    <col min="3845" max="3846" width="14.28515625" style="37" hidden="1"/>
    <col min="3847" max="4097" width="9.140625" style="37" hidden="1"/>
    <col min="4098" max="4098" width="81" style="37" hidden="1"/>
    <col min="4099" max="4099" width="14.42578125" style="37" hidden="1"/>
    <col min="4100" max="4100" width="15" style="37" hidden="1"/>
    <col min="4101" max="4102" width="14.28515625" style="37" hidden="1"/>
    <col min="4103" max="4353" width="9.140625" style="37" hidden="1"/>
    <col min="4354" max="4354" width="81" style="37" hidden="1"/>
    <col min="4355" max="4355" width="14.42578125" style="37" hidden="1"/>
    <col min="4356" max="4356" width="15" style="37" hidden="1"/>
    <col min="4357" max="4358" width="14.28515625" style="37" hidden="1"/>
    <col min="4359" max="4609" width="9.140625" style="37" hidden="1"/>
    <col min="4610" max="4610" width="81" style="37" hidden="1"/>
    <col min="4611" max="4611" width="14.42578125" style="37" hidden="1"/>
    <col min="4612" max="4612" width="15" style="37" hidden="1"/>
    <col min="4613" max="4614" width="14.28515625" style="37" hidden="1"/>
    <col min="4615" max="4865" width="9.140625" style="37" hidden="1"/>
    <col min="4866" max="4866" width="81" style="37" hidden="1"/>
    <col min="4867" max="4867" width="14.42578125" style="37" hidden="1"/>
    <col min="4868" max="4868" width="15" style="37" hidden="1"/>
    <col min="4869" max="4870" width="14.28515625" style="37" hidden="1"/>
    <col min="4871" max="5121" width="9.140625" style="37" hidden="1"/>
    <col min="5122" max="5122" width="81" style="37" hidden="1"/>
    <col min="5123" max="5123" width="14.42578125" style="37" hidden="1"/>
    <col min="5124" max="5124" width="15" style="37" hidden="1"/>
    <col min="5125" max="5126" width="14.28515625" style="37" hidden="1"/>
    <col min="5127" max="5377" width="9.140625" style="37" hidden="1"/>
    <col min="5378" max="5378" width="81" style="37" hidden="1"/>
    <col min="5379" max="5379" width="14.42578125" style="37" hidden="1"/>
    <col min="5380" max="5380" width="15" style="37" hidden="1"/>
    <col min="5381" max="5382" width="14.28515625" style="37" hidden="1"/>
    <col min="5383" max="5633" width="9.140625" style="37" hidden="1"/>
    <col min="5634" max="5634" width="81" style="37" hidden="1"/>
    <col min="5635" max="5635" width="14.42578125" style="37" hidden="1"/>
    <col min="5636" max="5636" width="15" style="37" hidden="1"/>
    <col min="5637" max="5638" width="14.28515625" style="37" hidden="1"/>
    <col min="5639" max="5889" width="9.140625" style="37" hidden="1"/>
    <col min="5890" max="5890" width="81" style="37" hidden="1"/>
    <col min="5891" max="5891" width="14.42578125" style="37" hidden="1"/>
    <col min="5892" max="5892" width="15" style="37" hidden="1"/>
    <col min="5893" max="5894" width="14.28515625" style="37" hidden="1"/>
    <col min="5895" max="6145" width="9.140625" style="37" hidden="1"/>
    <col min="6146" max="6146" width="81" style="37" hidden="1"/>
    <col min="6147" max="6147" width="14.42578125" style="37" hidden="1"/>
    <col min="6148" max="6148" width="15" style="37" hidden="1"/>
    <col min="6149" max="6150" width="14.28515625" style="37" hidden="1"/>
    <col min="6151" max="6401" width="9.140625" style="37" hidden="1"/>
    <col min="6402" max="6402" width="81" style="37" hidden="1"/>
    <col min="6403" max="6403" width="14.42578125" style="37" hidden="1"/>
    <col min="6404" max="6404" width="15" style="37" hidden="1"/>
    <col min="6405" max="6406" width="14.28515625" style="37" hidden="1"/>
    <col min="6407" max="6657" width="9.140625" style="37" hidden="1"/>
    <col min="6658" max="6658" width="81" style="37" hidden="1"/>
    <col min="6659" max="6659" width="14.42578125" style="37" hidden="1"/>
    <col min="6660" max="6660" width="15" style="37" hidden="1"/>
    <col min="6661" max="6662" width="14.28515625" style="37" hidden="1"/>
    <col min="6663" max="6913" width="9.140625" style="37" hidden="1"/>
    <col min="6914" max="6914" width="81" style="37" hidden="1"/>
    <col min="6915" max="6915" width="14.42578125" style="37" hidden="1"/>
    <col min="6916" max="6916" width="15" style="37" hidden="1"/>
    <col min="6917" max="6918" width="14.28515625" style="37" hidden="1"/>
    <col min="6919" max="7169" width="9.140625" style="37" hidden="1"/>
    <col min="7170" max="7170" width="81" style="37" hidden="1"/>
    <col min="7171" max="7171" width="14.42578125" style="37" hidden="1"/>
    <col min="7172" max="7172" width="15" style="37" hidden="1"/>
    <col min="7173" max="7174" width="14.28515625" style="37" hidden="1"/>
    <col min="7175" max="7425" width="9.140625" style="37" hidden="1"/>
    <col min="7426" max="7426" width="81" style="37" hidden="1"/>
    <col min="7427" max="7427" width="14.42578125" style="37" hidden="1"/>
    <col min="7428" max="7428" width="15" style="37" hidden="1"/>
    <col min="7429" max="7430" width="14.28515625" style="37" hidden="1"/>
    <col min="7431" max="7681" width="9.140625" style="37" hidden="1"/>
    <col min="7682" max="7682" width="81" style="37" hidden="1"/>
    <col min="7683" max="7683" width="14.42578125" style="37" hidden="1"/>
    <col min="7684" max="7684" width="15" style="37" hidden="1"/>
    <col min="7685" max="7686" width="14.28515625" style="37" hidden="1"/>
    <col min="7687" max="7937" width="9.140625" style="37" hidden="1"/>
    <col min="7938" max="7938" width="81" style="37" hidden="1"/>
    <col min="7939" max="7939" width="14.42578125" style="37" hidden="1"/>
    <col min="7940" max="7940" width="15" style="37" hidden="1"/>
    <col min="7941" max="7942" width="14.28515625" style="37" hidden="1"/>
    <col min="7943" max="8193" width="9.140625" style="37" hidden="1"/>
    <col min="8194" max="8194" width="81" style="37" hidden="1"/>
    <col min="8195" max="8195" width="14.42578125" style="37" hidden="1"/>
    <col min="8196" max="8196" width="15" style="37" hidden="1"/>
    <col min="8197" max="8198" width="14.28515625" style="37" hidden="1"/>
    <col min="8199" max="8449" width="9.140625" style="37" hidden="1"/>
    <col min="8450" max="8450" width="81" style="37" hidden="1"/>
    <col min="8451" max="8451" width="14.42578125" style="37" hidden="1"/>
    <col min="8452" max="8452" width="15" style="37" hidden="1"/>
    <col min="8453" max="8454" width="14.28515625" style="37" hidden="1"/>
    <col min="8455" max="8705" width="9.140625" style="37" hidden="1"/>
    <col min="8706" max="8706" width="81" style="37" hidden="1"/>
    <col min="8707" max="8707" width="14.42578125" style="37" hidden="1"/>
    <col min="8708" max="8708" width="15" style="37" hidden="1"/>
    <col min="8709" max="8710" width="14.28515625" style="37" hidden="1"/>
    <col min="8711" max="8961" width="9.140625" style="37" hidden="1"/>
    <col min="8962" max="8962" width="81" style="37" hidden="1"/>
    <col min="8963" max="8963" width="14.42578125" style="37" hidden="1"/>
    <col min="8964" max="8964" width="15" style="37" hidden="1"/>
    <col min="8965" max="8966" width="14.28515625" style="37" hidden="1"/>
    <col min="8967" max="9217" width="9.140625" style="37" hidden="1"/>
    <col min="9218" max="9218" width="81" style="37" hidden="1"/>
    <col min="9219" max="9219" width="14.42578125" style="37" hidden="1"/>
    <col min="9220" max="9220" width="15" style="37" hidden="1"/>
    <col min="9221" max="9222" width="14.28515625" style="37" hidden="1"/>
    <col min="9223" max="9473" width="9.140625" style="37" hidden="1"/>
    <col min="9474" max="9474" width="81" style="37" hidden="1"/>
    <col min="9475" max="9475" width="14.42578125" style="37" hidden="1"/>
    <col min="9476" max="9476" width="15" style="37" hidden="1"/>
    <col min="9477" max="9478" width="14.28515625" style="37" hidden="1"/>
    <col min="9479" max="9729" width="9.140625" style="37" hidden="1"/>
    <col min="9730" max="9730" width="81" style="37" hidden="1"/>
    <col min="9731" max="9731" width="14.42578125" style="37" hidden="1"/>
    <col min="9732" max="9732" width="15" style="37" hidden="1"/>
    <col min="9733" max="9734" width="14.28515625" style="37" hidden="1"/>
    <col min="9735" max="9985" width="9.140625" style="37" hidden="1"/>
    <col min="9986" max="9986" width="81" style="37" hidden="1"/>
    <col min="9987" max="9987" width="14.42578125" style="37" hidden="1"/>
    <col min="9988" max="9988" width="15" style="37" hidden="1"/>
    <col min="9989" max="9990" width="14.28515625" style="37" hidden="1"/>
    <col min="9991" max="10241" width="9.140625" style="37" hidden="1"/>
    <col min="10242" max="10242" width="81" style="37" hidden="1"/>
    <col min="10243" max="10243" width="14.42578125" style="37" hidden="1"/>
    <col min="10244" max="10244" width="15" style="37" hidden="1"/>
    <col min="10245" max="10246" width="14.28515625" style="37" hidden="1"/>
    <col min="10247" max="10497" width="9.140625" style="37" hidden="1"/>
    <col min="10498" max="10498" width="81" style="37" hidden="1"/>
    <col min="10499" max="10499" width="14.42578125" style="37" hidden="1"/>
    <col min="10500" max="10500" width="15" style="37" hidden="1"/>
    <col min="10501" max="10502" width="14.28515625" style="37" hidden="1"/>
    <col min="10503" max="10753" width="9.140625" style="37" hidden="1"/>
    <col min="10754" max="10754" width="81" style="37" hidden="1"/>
    <col min="10755" max="10755" width="14.42578125" style="37" hidden="1"/>
    <col min="10756" max="10756" width="15" style="37" hidden="1"/>
    <col min="10757" max="10758" width="14.28515625" style="37" hidden="1"/>
    <col min="10759" max="11009" width="9.140625" style="37" hidden="1"/>
    <col min="11010" max="11010" width="81" style="37" hidden="1"/>
    <col min="11011" max="11011" width="14.42578125" style="37" hidden="1"/>
    <col min="11012" max="11012" width="15" style="37" hidden="1"/>
    <col min="11013" max="11014" width="14.28515625" style="37" hidden="1"/>
    <col min="11015" max="11265" width="9.140625" style="37" hidden="1"/>
    <col min="11266" max="11266" width="81" style="37" hidden="1"/>
    <col min="11267" max="11267" width="14.42578125" style="37" hidden="1"/>
    <col min="11268" max="11268" width="15" style="37" hidden="1"/>
    <col min="11269" max="11270" width="14.28515625" style="37" hidden="1"/>
    <col min="11271" max="11521" width="9.140625" style="37" hidden="1"/>
    <col min="11522" max="11522" width="81" style="37" hidden="1"/>
    <col min="11523" max="11523" width="14.42578125" style="37" hidden="1"/>
    <col min="11524" max="11524" width="15" style="37" hidden="1"/>
    <col min="11525" max="11526" width="14.28515625" style="37" hidden="1"/>
    <col min="11527" max="11777" width="9.140625" style="37" hidden="1"/>
    <col min="11778" max="11778" width="81" style="37" hidden="1"/>
    <col min="11779" max="11779" width="14.42578125" style="37" hidden="1"/>
    <col min="11780" max="11780" width="15" style="37" hidden="1"/>
    <col min="11781" max="11782" width="14.28515625" style="37" hidden="1"/>
    <col min="11783" max="12033" width="9.140625" style="37" hidden="1"/>
    <col min="12034" max="12034" width="81" style="37" hidden="1"/>
    <col min="12035" max="12035" width="14.42578125" style="37" hidden="1"/>
    <col min="12036" max="12036" width="15" style="37" hidden="1"/>
    <col min="12037" max="12038" width="14.28515625" style="37" hidden="1"/>
    <col min="12039" max="12289" width="9.140625" style="37" hidden="1"/>
    <col min="12290" max="12290" width="81" style="37" hidden="1"/>
    <col min="12291" max="12291" width="14.42578125" style="37" hidden="1"/>
    <col min="12292" max="12292" width="15" style="37" hidden="1"/>
    <col min="12293" max="12294" width="14.28515625" style="37" hidden="1"/>
    <col min="12295" max="12545" width="9.140625" style="37" hidden="1"/>
    <col min="12546" max="12546" width="81" style="37" hidden="1"/>
    <col min="12547" max="12547" width="14.42578125" style="37" hidden="1"/>
    <col min="12548" max="12548" width="15" style="37" hidden="1"/>
    <col min="12549" max="12550" width="14.28515625" style="37" hidden="1"/>
    <col min="12551" max="12801" width="9.140625" style="37" hidden="1"/>
    <col min="12802" max="12802" width="81" style="37" hidden="1"/>
    <col min="12803" max="12803" width="14.42578125" style="37" hidden="1"/>
    <col min="12804" max="12804" width="15" style="37" hidden="1"/>
    <col min="12805" max="12806" width="14.28515625" style="37" hidden="1"/>
    <col min="12807" max="13057" width="9.140625" style="37" hidden="1"/>
    <col min="13058" max="13058" width="81" style="37" hidden="1"/>
    <col min="13059" max="13059" width="14.42578125" style="37" hidden="1"/>
    <col min="13060" max="13060" width="15" style="37" hidden="1"/>
    <col min="13061" max="13062" width="14.28515625" style="37" hidden="1"/>
    <col min="13063" max="13313" width="9.140625" style="37" hidden="1"/>
    <col min="13314" max="13314" width="81" style="37" hidden="1"/>
    <col min="13315" max="13315" width="14.42578125" style="37" hidden="1"/>
    <col min="13316" max="13316" width="15" style="37" hidden="1"/>
    <col min="13317" max="13318" width="14.28515625" style="37" hidden="1"/>
    <col min="13319" max="13569" width="9.140625" style="37" hidden="1"/>
    <col min="13570" max="13570" width="81" style="37" hidden="1"/>
    <col min="13571" max="13571" width="14.42578125" style="37" hidden="1"/>
    <col min="13572" max="13572" width="15" style="37" hidden="1"/>
    <col min="13573" max="13574" width="14.28515625" style="37" hidden="1"/>
    <col min="13575" max="13825" width="9.140625" style="37" hidden="1"/>
    <col min="13826" max="13826" width="81" style="37" hidden="1"/>
    <col min="13827" max="13827" width="14.42578125" style="37" hidden="1"/>
    <col min="13828" max="13828" width="15" style="37" hidden="1"/>
    <col min="13829" max="13830" width="14.28515625" style="37" hidden="1"/>
    <col min="13831" max="14081" width="9.140625" style="37" hidden="1"/>
    <col min="14082" max="14082" width="81" style="37" hidden="1"/>
    <col min="14083" max="14083" width="14.42578125" style="37" hidden="1"/>
    <col min="14084" max="14084" width="15" style="37" hidden="1"/>
    <col min="14085" max="14086" width="14.28515625" style="37" hidden="1"/>
    <col min="14087" max="14337" width="9.140625" style="37" hidden="1"/>
    <col min="14338" max="14338" width="81" style="37" hidden="1"/>
    <col min="14339" max="14339" width="14.42578125" style="37" hidden="1"/>
    <col min="14340" max="14340" width="15" style="37" hidden="1"/>
    <col min="14341" max="14342" width="14.28515625" style="37" hidden="1"/>
    <col min="14343" max="14593" width="9.140625" style="37" hidden="1"/>
    <col min="14594" max="14594" width="81" style="37" hidden="1"/>
    <col min="14595" max="14595" width="14.42578125" style="37" hidden="1"/>
    <col min="14596" max="14596" width="15" style="37" hidden="1"/>
    <col min="14597" max="14598" width="14.28515625" style="37" hidden="1"/>
    <col min="14599" max="14849" width="9.140625" style="37" hidden="1"/>
    <col min="14850" max="14850" width="81" style="37" hidden="1"/>
    <col min="14851" max="14851" width="14.42578125" style="37" hidden="1"/>
    <col min="14852" max="14852" width="15" style="37" hidden="1"/>
    <col min="14853" max="14854" width="14.28515625" style="37" hidden="1"/>
    <col min="14855" max="15105" width="9.140625" style="37" hidden="1"/>
    <col min="15106" max="15106" width="81" style="37" hidden="1"/>
    <col min="15107" max="15107" width="14.42578125" style="37" hidden="1"/>
    <col min="15108" max="15108" width="15" style="37" hidden="1"/>
    <col min="15109" max="15110" width="14.28515625" style="37" hidden="1"/>
    <col min="15111" max="15361" width="9.140625" style="37" hidden="1"/>
    <col min="15362" max="15362" width="81" style="37" hidden="1"/>
    <col min="15363" max="15363" width="14.42578125" style="37" hidden="1"/>
    <col min="15364" max="15364" width="15" style="37" hidden="1"/>
    <col min="15365" max="15366" width="14.28515625" style="37" hidden="1"/>
    <col min="15367" max="15617" width="9.140625" style="37" hidden="1"/>
    <col min="15618" max="15618" width="81" style="37" hidden="1"/>
    <col min="15619" max="15619" width="14.42578125" style="37" hidden="1"/>
    <col min="15620" max="15620" width="15" style="37" hidden="1"/>
    <col min="15621" max="15622" width="14.28515625" style="37" hidden="1"/>
    <col min="15623" max="15873" width="9.140625" style="37" hidden="1"/>
    <col min="15874" max="15874" width="81" style="37" hidden="1"/>
    <col min="15875" max="15875" width="14.42578125" style="37" hidden="1"/>
    <col min="15876" max="15876" width="15" style="37" hidden="1"/>
    <col min="15877" max="15878" width="14.28515625" style="37" hidden="1"/>
    <col min="15879" max="16129" width="9.140625" style="37" hidden="1"/>
    <col min="16130" max="16130" width="81" style="37" hidden="1"/>
    <col min="16131" max="16131" width="14.42578125" style="37" hidden="1"/>
    <col min="16132" max="16132" width="15" style="37" hidden="1"/>
    <col min="16133" max="16134" width="14.28515625" style="37" hidden="1"/>
    <col min="16135" max="16384" width="9.140625" style="37" hidden="1"/>
  </cols>
  <sheetData>
    <row r="1" spans="2:18" ht="15" customHeight="1" x14ac:dyDescent="0.25"/>
    <row r="2" spans="2:18" ht="15" customHeight="1" x14ac:dyDescent="0.25"/>
    <row r="3" spans="2:18" ht="15" customHeight="1" x14ac:dyDescent="0.25"/>
    <row r="4" spans="2:18" ht="15" customHeight="1" x14ac:dyDescent="0.25"/>
    <row r="5" spans="2:18" ht="15" customHeight="1" x14ac:dyDescent="0.25"/>
    <row r="6" spans="2:18" ht="15" customHeight="1" x14ac:dyDescent="0.25"/>
    <row r="7" spans="2:18" ht="15" customHeight="1" x14ac:dyDescent="0.25"/>
    <row r="8" spans="2:18" ht="15" customHeight="1" x14ac:dyDescent="0.25"/>
    <row r="9" spans="2:18" ht="21" x14ac:dyDescent="0.35">
      <c r="B9" s="104" t="s">
        <v>294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</row>
    <row r="10" spans="2:18" ht="42.75" customHeight="1" x14ac:dyDescent="0.25">
      <c r="B10" s="44" t="s">
        <v>60</v>
      </c>
      <c r="C10" s="62" t="s">
        <v>61</v>
      </c>
      <c r="D10" s="62" t="s">
        <v>62</v>
      </c>
      <c r="E10" s="62" t="s">
        <v>63</v>
      </c>
      <c r="F10" s="62" t="s">
        <v>64</v>
      </c>
    </row>
    <row r="11" spans="2:18" ht="36.75" customHeight="1" x14ac:dyDescent="0.25">
      <c r="B11" s="45" t="s">
        <v>65</v>
      </c>
      <c r="C11" s="63" t="e">
        <f>AVERAGE(C12,C16,C20,C24,C28,C32,C36,C40)</f>
        <v>#DIV/0!</v>
      </c>
      <c r="D11" s="63" t="e">
        <f>AVERAGE(D12,D16,D20,D24,D28,D32,D36,D40)</f>
        <v>#DIV/0!</v>
      </c>
      <c r="E11" s="63" t="e">
        <f>AVERAGE(E12,E16,E20,E24,E28,E32,E36,E40)</f>
        <v>#DIV/0!</v>
      </c>
      <c r="F11" s="63" t="e">
        <f>AVERAGE(F12,F16,F20,F24,F28,F32,F36,F40)</f>
        <v>#DIV/0!</v>
      </c>
    </row>
    <row r="12" spans="2:18" ht="38.25" customHeight="1" x14ac:dyDescent="0.25">
      <c r="B12" s="46" t="s">
        <v>66</v>
      </c>
      <c r="C12" s="64" t="str">
        <f>IF(C15="x",90,(IF(C14="x",50,(IF(C13="x",10,"")))))</f>
        <v/>
      </c>
      <c r="D12" s="64" t="str">
        <f>IF(D15="x",90,(IF(D14="x",50,(IF(D13="x",10,"")))))</f>
        <v/>
      </c>
      <c r="E12" s="64" t="str">
        <f>IF(E15="x",90,(IF(E14="x",50,(IF(E13="x",10,"")))))</f>
        <v/>
      </c>
      <c r="F12" s="64" t="str">
        <f>IF(F15="x",90,(IF(F14="x",50,(IF(F13="x",10,"")))))</f>
        <v/>
      </c>
    </row>
    <row r="13" spans="2:18" ht="56.25" customHeight="1" x14ac:dyDescent="0.25">
      <c r="B13" s="47" t="s">
        <v>67</v>
      </c>
      <c r="C13" s="41"/>
      <c r="D13" s="41"/>
      <c r="E13" s="41"/>
      <c r="F13" s="41"/>
    </row>
    <row r="14" spans="2:18" ht="39" customHeight="1" x14ac:dyDescent="0.25">
      <c r="B14" s="47" t="s">
        <v>68</v>
      </c>
      <c r="C14" s="41"/>
      <c r="D14" s="41"/>
      <c r="E14" s="41"/>
      <c r="F14" s="41"/>
    </row>
    <row r="15" spans="2:18" ht="38.25" customHeight="1" x14ac:dyDescent="0.25">
      <c r="B15" s="47" t="s">
        <v>69</v>
      </c>
      <c r="C15" s="41"/>
      <c r="D15" s="41"/>
      <c r="E15" s="41"/>
      <c r="F15" s="41"/>
    </row>
    <row r="16" spans="2:18" ht="42.75" customHeight="1" x14ac:dyDescent="0.25">
      <c r="B16" s="46" t="s">
        <v>70</v>
      </c>
      <c r="C16" s="64" t="str">
        <f>IF(C19="x",90,(IF(C18="x",50,(IF(C17="x",10,"")))))</f>
        <v/>
      </c>
      <c r="D16" s="64" t="str">
        <f>IF(D19="x",90,(IF(D18="x",50,(IF(D17="x",10,"")))))</f>
        <v/>
      </c>
      <c r="E16" s="64" t="str">
        <f>IF(E19="x",90,(IF(E18="x",50,(IF(E17="x",10,"")))))</f>
        <v/>
      </c>
      <c r="F16" s="64" t="str">
        <f>IF(F19="x",90,(IF(F18="x",50,(IF(F17="x",10,"")))))</f>
        <v/>
      </c>
    </row>
    <row r="17" spans="2:6" ht="37.5" customHeight="1" x14ac:dyDescent="0.25">
      <c r="B17" s="47" t="s">
        <v>71</v>
      </c>
      <c r="C17" s="41"/>
      <c r="D17" s="41"/>
      <c r="E17" s="41"/>
      <c r="F17" s="41"/>
    </row>
    <row r="18" spans="2:6" ht="36.75" customHeight="1" x14ac:dyDescent="0.25">
      <c r="B18" s="47" t="s">
        <v>72</v>
      </c>
      <c r="C18" s="41"/>
      <c r="D18" s="41"/>
      <c r="E18" s="41"/>
      <c r="F18" s="41"/>
    </row>
    <row r="19" spans="2:6" ht="52.5" customHeight="1" x14ac:dyDescent="0.25">
      <c r="B19" s="47" t="s">
        <v>73</v>
      </c>
      <c r="C19" s="41"/>
      <c r="D19" s="41"/>
      <c r="E19" s="41"/>
      <c r="F19" s="41"/>
    </row>
    <row r="20" spans="2:6" ht="27.75" customHeight="1" x14ac:dyDescent="0.25">
      <c r="B20" s="46" t="s">
        <v>74</v>
      </c>
      <c r="C20" s="64" t="str">
        <f>IF(C23="x",90,(IF(C22="x",50,(IF(C21="x",10,"")))))</f>
        <v/>
      </c>
      <c r="D20" s="64" t="str">
        <f>IF(D23="x",90,(IF(D22="x",50,(IF(D21="x",10,"")))))</f>
        <v/>
      </c>
      <c r="E20" s="64" t="str">
        <f>IF(E23="x",90,(IF(E22="x",50,(IF(E21="x",10,"")))))</f>
        <v/>
      </c>
      <c r="F20" s="64" t="str">
        <f>IF(F23="x",90,(IF(F22="x",50,(IF(F21="x",10,"")))))</f>
        <v/>
      </c>
    </row>
    <row r="21" spans="2:6" ht="56.25" customHeight="1" x14ac:dyDescent="0.25">
      <c r="B21" s="47" t="s">
        <v>75</v>
      </c>
      <c r="C21" s="41"/>
      <c r="D21" s="41"/>
      <c r="E21" s="41"/>
      <c r="F21" s="41"/>
    </row>
    <row r="22" spans="2:6" ht="40.5" customHeight="1" x14ac:dyDescent="0.25">
      <c r="B22" s="47" t="s">
        <v>76</v>
      </c>
      <c r="C22" s="41"/>
      <c r="D22" s="41"/>
      <c r="E22" s="41"/>
      <c r="F22" s="41"/>
    </row>
    <row r="23" spans="2:6" ht="63.75" customHeight="1" x14ac:dyDescent="0.25">
      <c r="B23" s="47" t="s">
        <v>77</v>
      </c>
      <c r="C23" s="41"/>
      <c r="D23" s="41"/>
      <c r="E23" s="41"/>
      <c r="F23" s="41"/>
    </row>
    <row r="24" spans="2:6" s="42" customFormat="1" ht="40.5" customHeight="1" x14ac:dyDescent="0.25">
      <c r="B24" s="48" t="s">
        <v>78</v>
      </c>
      <c r="C24" s="64" t="str">
        <f>IF(C27="x",90,(IF(C26="x",50,(IF(C25="x",10,"")))))</f>
        <v/>
      </c>
      <c r="D24" s="64" t="str">
        <f>IF(D27="x",90,(IF(D26="x",50,(IF(D25="x",10,"")))))</f>
        <v/>
      </c>
      <c r="E24" s="64" t="str">
        <f>IF(E27="x",90,(IF(E26="x",50,(IF(E25="x",10,"")))))</f>
        <v/>
      </c>
      <c r="F24" s="64" t="str">
        <f>IF(F27="x",90,(IF(F26="x",50,(IF(F25="x",10,"")))))</f>
        <v/>
      </c>
    </row>
    <row r="25" spans="2:6" ht="35.25" customHeight="1" x14ac:dyDescent="0.25">
      <c r="B25" s="47" t="s">
        <v>79</v>
      </c>
      <c r="C25" s="41"/>
      <c r="D25" s="41"/>
      <c r="E25" s="41"/>
      <c r="F25" s="41"/>
    </row>
    <row r="26" spans="2:6" ht="37.5" customHeight="1" x14ac:dyDescent="0.25">
      <c r="B26" s="47" t="s">
        <v>80</v>
      </c>
      <c r="C26" s="41"/>
      <c r="D26" s="41"/>
      <c r="E26" s="41"/>
      <c r="F26" s="41"/>
    </row>
    <row r="27" spans="2:6" ht="33" customHeight="1" x14ac:dyDescent="0.25">
      <c r="B27" s="47" t="s">
        <v>81</v>
      </c>
      <c r="C27" s="41"/>
      <c r="D27" s="41"/>
      <c r="E27" s="41"/>
      <c r="F27" s="41"/>
    </row>
    <row r="28" spans="2:6" ht="30" customHeight="1" x14ac:dyDescent="0.25">
      <c r="B28" s="48" t="s">
        <v>82</v>
      </c>
      <c r="C28" s="64" t="str">
        <f>IF(C31="x",90,(IF(C30="x",50,(IF(C29="x",10,"")))))</f>
        <v/>
      </c>
      <c r="D28" s="64" t="str">
        <f>IF(D31="x",90,(IF(D30="x",50,(IF(D29="x",10,"")))))</f>
        <v/>
      </c>
      <c r="E28" s="64" t="str">
        <f>IF(E31="x",90,(IF(E30="x",50,(IF(E29="x",10,"")))))</f>
        <v/>
      </c>
      <c r="F28" s="64" t="str">
        <f>IF(F31="x",90,(IF(F30="x",50,(IF(F29="x",10,"")))))</f>
        <v/>
      </c>
    </row>
    <row r="29" spans="2:6" ht="24.75" customHeight="1" x14ac:dyDescent="0.25">
      <c r="B29" s="47" t="s">
        <v>83</v>
      </c>
      <c r="C29" s="41"/>
      <c r="D29" s="41"/>
      <c r="E29" s="41"/>
      <c r="F29" s="41"/>
    </row>
    <row r="30" spans="2:6" ht="21" customHeight="1" x14ac:dyDescent="0.25">
      <c r="B30" s="47" t="s">
        <v>84</v>
      </c>
      <c r="C30" s="41"/>
      <c r="D30" s="41"/>
      <c r="E30" s="41"/>
      <c r="F30" s="41"/>
    </row>
    <row r="31" spans="2:6" ht="30" x14ac:dyDescent="0.25">
      <c r="B31" s="47" t="s">
        <v>85</v>
      </c>
      <c r="C31" s="41"/>
      <c r="D31" s="41"/>
      <c r="E31" s="41"/>
      <c r="F31" s="41"/>
    </row>
    <row r="32" spans="2:6" ht="33" customHeight="1" x14ac:dyDescent="0.25">
      <c r="B32" s="48" t="s">
        <v>86</v>
      </c>
      <c r="C32" s="64" t="str">
        <f>IF(C35="x",90,(IF(C34="x",50,(IF(C33="x",10,"")))))</f>
        <v/>
      </c>
      <c r="D32" s="64" t="str">
        <f>IF(D35="x",90,(IF(D34="x",50,(IF(D33="x",10,"")))))</f>
        <v/>
      </c>
      <c r="E32" s="64" t="str">
        <f>IF(E35="x",90,(IF(E34="x",50,(IF(E33="x",10,"")))))</f>
        <v/>
      </c>
      <c r="F32" s="64" t="str">
        <f>IF(F35="x",90,(IF(F34="x",50,(IF(F33="x",10,"")))))</f>
        <v/>
      </c>
    </row>
    <row r="33" spans="2:6" ht="41.25" customHeight="1" x14ac:dyDescent="0.25">
      <c r="B33" s="47" t="s">
        <v>87</v>
      </c>
      <c r="C33" s="41"/>
      <c r="D33" s="41"/>
      <c r="E33" s="41"/>
      <c r="F33" s="41"/>
    </row>
    <row r="34" spans="2:6" ht="48.75" customHeight="1" x14ac:dyDescent="0.25">
      <c r="B34" s="47" t="s">
        <v>88</v>
      </c>
      <c r="C34" s="41"/>
      <c r="D34" s="41"/>
      <c r="E34" s="41"/>
      <c r="F34" s="41"/>
    </row>
    <row r="35" spans="2:6" ht="27" customHeight="1" x14ac:dyDescent="0.25">
      <c r="B35" s="47" t="s">
        <v>89</v>
      </c>
      <c r="C35" s="41"/>
      <c r="D35" s="41"/>
      <c r="E35" s="41"/>
      <c r="F35" s="41"/>
    </row>
    <row r="36" spans="2:6" ht="31.5" customHeight="1" x14ac:dyDescent="0.25">
      <c r="B36" s="48" t="s">
        <v>90</v>
      </c>
      <c r="C36" s="64" t="str">
        <f>IF(C39="x",90,(IF(C38="x",50,(IF(C37="x",10,"")))))</f>
        <v/>
      </c>
      <c r="D36" s="64" t="str">
        <f>IF(D39="x",90,(IF(D38="x",50,(IF(D37="x",10,"")))))</f>
        <v/>
      </c>
      <c r="E36" s="64" t="str">
        <f>IF(E39="x",90,(IF(E38="x",50,(IF(E37="x",10,"")))))</f>
        <v/>
      </c>
      <c r="F36" s="64" t="str">
        <f>IF(F39="x",90,(IF(F38="x",50,(IF(F37="x",10,"")))))</f>
        <v/>
      </c>
    </row>
    <row r="37" spans="2:6" ht="42.75" customHeight="1" x14ac:dyDescent="0.25">
      <c r="B37" s="47" t="s">
        <v>91</v>
      </c>
      <c r="C37" s="41"/>
      <c r="D37" s="41"/>
      <c r="E37" s="41"/>
      <c r="F37" s="41"/>
    </row>
    <row r="38" spans="2:6" ht="56.25" customHeight="1" x14ac:dyDescent="0.25">
      <c r="B38" s="47" t="s">
        <v>92</v>
      </c>
      <c r="C38" s="41"/>
      <c r="D38" s="41"/>
      <c r="E38" s="41"/>
      <c r="F38" s="41"/>
    </row>
    <row r="39" spans="2:6" ht="54.75" customHeight="1" x14ac:dyDescent="0.25">
      <c r="B39" s="47" t="s">
        <v>93</v>
      </c>
      <c r="C39" s="41"/>
      <c r="D39" s="41"/>
      <c r="E39" s="41"/>
      <c r="F39" s="41"/>
    </row>
    <row r="40" spans="2:6" ht="21.75" customHeight="1" x14ac:dyDescent="0.25">
      <c r="B40" s="48" t="s">
        <v>94</v>
      </c>
      <c r="C40" s="64" t="str">
        <f>IF(C43="x",90,(IF(C42="x",50,(IF(C41="x",10,"")))))</f>
        <v/>
      </c>
      <c r="D40" s="64" t="str">
        <f>IF(D43="x",90,(IF(D42="x",50,(IF(D41="x",10,"")))))</f>
        <v/>
      </c>
      <c r="E40" s="64" t="str">
        <f>IF(E43="x",90,(IF(E42="x",50,(IF(E41="x",10,"")))))</f>
        <v/>
      </c>
      <c r="F40" s="64" t="str">
        <f>IF(F43="x",90,(IF(F42="x",50,(IF(F41="x",10,"")))))</f>
        <v/>
      </c>
    </row>
    <row r="41" spans="2:6" ht="30" customHeight="1" x14ac:dyDescent="0.25">
      <c r="B41" s="47" t="s">
        <v>95</v>
      </c>
      <c r="C41" s="41"/>
      <c r="D41" s="41"/>
      <c r="E41" s="41"/>
      <c r="F41" s="41"/>
    </row>
    <row r="42" spans="2:6" ht="20.25" customHeight="1" x14ac:dyDescent="0.25">
      <c r="B42" s="47" t="s">
        <v>96</v>
      </c>
      <c r="C42" s="41"/>
      <c r="D42" s="41"/>
      <c r="E42" s="41"/>
      <c r="F42" s="41"/>
    </row>
    <row r="43" spans="2:6" ht="20.25" customHeight="1" x14ac:dyDescent="0.25">
      <c r="B43" s="47" t="s">
        <v>97</v>
      </c>
      <c r="C43" s="41"/>
      <c r="D43" s="41"/>
      <c r="E43" s="41"/>
      <c r="F43" s="41"/>
    </row>
    <row r="44" spans="2:6" s="42" customFormat="1" ht="29.25" customHeight="1" x14ac:dyDescent="0.25">
      <c r="B44" s="49"/>
      <c r="C44" s="62" t="s">
        <v>61</v>
      </c>
      <c r="D44" s="62" t="s">
        <v>62</v>
      </c>
      <c r="E44" s="62" t="s">
        <v>63</v>
      </c>
      <c r="F44" s="62" t="s">
        <v>64</v>
      </c>
    </row>
    <row r="45" spans="2:6" ht="38.25" customHeight="1" x14ac:dyDescent="0.25">
      <c r="B45" s="45" t="s">
        <v>98</v>
      </c>
      <c r="C45" s="65" t="e">
        <f>AVERAGE(C46,C49,C65)</f>
        <v>#DIV/0!</v>
      </c>
      <c r="D45" s="65" t="e">
        <f>AVERAGE(D46,D49,D65)</f>
        <v>#DIV/0!</v>
      </c>
      <c r="E45" s="65" t="e">
        <f>AVERAGE(E46,E49,E65)</f>
        <v>#DIV/0!</v>
      </c>
      <c r="F45" s="65" t="e">
        <f>AVERAGE(F46,F49,F65)</f>
        <v>#DIV/0!</v>
      </c>
    </row>
    <row r="46" spans="2:6" ht="25.5" customHeight="1" x14ac:dyDescent="0.25">
      <c r="B46" s="50" t="s">
        <v>99</v>
      </c>
      <c r="C46" s="64" t="str">
        <f>IF(C48="x",90,(IF(C47="x",10,"")))</f>
        <v/>
      </c>
      <c r="D46" s="64" t="str">
        <f>IF(D48="x",90,(IF(D47="x",10,"")))</f>
        <v/>
      </c>
      <c r="E46" s="64" t="str">
        <f>IF(E48="x",90,(IF(E47="x",10,"")))</f>
        <v/>
      </c>
      <c r="F46" s="64" t="str">
        <f>IF(F48="x",90,(IF(F47="x",10,"")))</f>
        <v/>
      </c>
    </row>
    <row r="47" spans="2:6" ht="21" customHeight="1" x14ac:dyDescent="0.25">
      <c r="B47" s="51" t="s">
        <v>100</v>
      </c>
      <c r="C47" s="41"/>
      <c r="D47" s="41"/>
      <c r="E47" s="41"/>
      <c r="F47" s="41"/>
    </row>
    <row r="48" spans="2:6" ht="22.5" customHeight="1" x14ac:dyDescent="0.25">
      <c r="B48" s="51" t="s">
        <v>101</v>
      </c>
      <c r="C48" s="41"/>
      <c r="D48" s="41"/>
      <c r="E48" s="41"/>
      <c r="F48" s="41"/>
    </row>
    <row r="49" spans="2:10" ht="29.25" customHeight="1" x14ac:dyDescent="0.25">
      <c r="B49" s="50" t="s">
        <v>102</v>
      </c>
      <c r="C49" s="64" t="str">
        <f>IF(C64="x",90,(IF(C63="x",50,(IF(C62="x",10,"")))))</f>
        <v/>
      </c>
      <c r="D49" s="64" t="str">
        <f>IF(D64="x",90,(IF(D63="x",50,(IF(D62="x",10,"")))))</f>
        <v/>
      </c>
      <c r="E49" s="64" t="str">
        <f>IF(E64="x",90,(IF(E63="x",50,(IF(E62="x",10,"")))))</f>
        <v/>
      </c>
      <c r="F49" s="64" t="str">
        <f>IF(F64="x",90,(IF(F63="x",50,(IF(F62="x",10,"")))))</f>
        <v/>
      </c>
    </row>
    <row r="50" spans="2:10" ht="23.25" customHeight="1" x14ac:dyDescent="0.25">
      <c r="B50" s="52" t="s">
        <v>103</v>
      </c>
      <c r="C50" s="41"/>
      <c r="D50" s="41"/>
      <c r="E50" s="41"/>
      <c r="F50" s="41"/>
      <c r="G50" s="40">
        <f>IF(C50="x", 1, 0)</f>
        <v>0</v>
      </c>
      <c r="H50" s="40">
        <f>IF(D50="x", 1, 0)</f>
        <v>0</v>
      </c>
      <c r="I50" s="40">
        <f t="shared" ref="I50:J60" si="0">IF(E50="x", 1, 0)</f>
        <v>0</v>
      </c>
      <c r="J50" s="40">
        <f t="shared" si="0"/>
        <v>0</v>
      </c>
    </row>
    <row r="51" spans="2:10" ht="19.5" customHeight="1" x14ac:dyDescent="0.25">
      <c r="B51" s="52" t="s">
        <v>104</v>
      </c>
      <c r="C51" s="41"/>
      <c r="D51" s="41"/>
      <c r="E51" s="41"/>
      <c r="F51" s="41"/>
      <c r="G51" s="40">
        <f>IF(C51="x", 1, 0)</f>
        <v>0</v>
      </c>
      <c r="H51" s="40">
        <f>IF(D51="x", 1, 0)</f>
        <v>0</v>
      </c>
      <c r="I51" s="40">
        <f t="shared" si="0"/>
        <v>0</v>
      </c>
      <c r="J51" s="40">
        <f t="shared" si="0"/>
        <v>0</v>
      </c>
    </row>
    <row r="52" spans="2:10" ht="27.75" customHeight="1" x14ac:dyDescent="0.25">
      <c r="B52" s="52" t="s">
        <v>105</v>
      </c>
      <c r="C52" s="41"/>
      <c r="D52" s="41"/>
      <c r="E52" s="41"/>
      <c r="F52" s="41"/>
      <c r="G52" s="40">
        <f t="shared" ref="G52:H60" si="1">IF(C52="x", 1, 0)</f>
        <v>0</v>
      </c>
      <c r="H52" s="40">
        <f t="shared" si="1"/>
        <v>0</v>
      </c>
      <c r="I52" s="40">
        <f t="shared" si="0"/>
        <v>0</v>
      </c>
      <c r="J52" s="40">
        <f t="shared" si="0"/>
        <v>0</v>
      </c>
    </row>
    <row r="53" spans="2:10" ht="20.25" customHeight="1" x14ac:dyDescent="0.25">
      <c r="B53" s="52" t="s">
        <v>106</v>
      </c>
      <c r="C53" s="41"/>
      <c r="D53" s="41"/>
      <c r="E53" s="41"/>
      <c r="F53" s="41"/>
      <c r="G53" s="40">
        <f t="shared" si="1"/>
        <v>0</v>
      </c>
      <c r="H53" s="40">
        <f t="shared" si="1"/>
        <v>0</v>
      </c>
      <c r="I53" s="40">
        <f t="shared" si="0"/>
        <v>0</v>
      </c>
      <c r="J53" s="40">
        <f t="shared" si="0"/>
        <v>0</v>
      </c>
    </row>
    <row r="54" spans="2:10" ht="21" customHeight="1" x14ac:dyDescent="0.25">
      <c r="B54" s="52" t="s">
        <v>107</v>
      </c>
      <c r="C54" s="41"/>
      <c r="D54" s="41"/>
      <c r="E54" s="41"/>
      <c r="F54" s="41"/>
      <c r="G54" s="40">
        <f t="shared" si="1"/>
        <v>0</v>
      </c>
      <c r="H54" s="40">
        <f t="shared" si="1"/>
        <v>0</v>
      </c>
      <c r="I54" s="40">
        <f t="shared" si="0"/>
        <v>0</v>
      </c>
      <c r="J54" s="40">
        <f t="shared" si="0"/>
        <v>0</v>
      </c>
    </row>
    <row r="55" spans="2:10" ht="21.75" customHeight="1" x14ac:dyDescent="0.25">
      <c r="B55" s="52" t="s">
        <v>108</v>
      </c>
      <c r="C55" s="41"/>
      <c r="D55" s="41"/>
      <c r="E55" s="41"/>
      <c r="F55" s="41"/>
      <c r="G55" s="40">
        <f t="shared" si="1"/>
        <v>0</v>
      </c>
      <c r="H55" s="40">
        <f t="shared" si="1"/>
        <v>0</v>
      </c>
      <c r="I55" s="40">
        <f t="shared" si="0"/>
        <v>0</v>
      </c>
      <c r="J55" s="40">
        <f t="shared" si="0"/>
        <v>0</v>
      </c>
    </row>
    <row r="56" spans="2:10" ht="33" customHeight="1" x14ac:dyDescent="0.25">
      <c r="B56" s="52" t="s">
        <v>109</v>
      </c>
      <c r="C56" s="41"/>
      <c r="D56" s="41"/>
      <c r="E56" s="41"/>
      <c r="F56" s="41"/>
      <c r="G56" s="40">
        <f t="shared" si="1"/>
        <v>0</v>
      </c>
      <c r="H56" s="40">
        <f t="shared" si="1"/>
        <v>0</v>
      </c>
      <c r="I56" s="40">
        <f t="shared" si="0"/>
        <v>0</v>
      </c>
      <c r="J56" s="40">
        <f t="shared" si="0"/>
        <v>0</v>
      </c>
    </row>
    <row r="57" spans="2:10" ht="48.75" customHeight="1" x14ac:dyDescent="0.25">
      <c r="B57" s="52" t="s">
        <v>110</v>
      </c>
      <c r="C57" s="41"/>
      <c r="D57" s="41"/>
      <c r="E57" s="41"/>
      <c r="F57" s="41"/>
      <c r="G57" s="40">
        <f t="shared" si="1"/>
        <v>0</v>
      </c>
      <c r="H57" s="40">
        <f t="shared" si="1"/>
        <v>0</v>
      </c>
      <c r="I57" s="40">
        <f t="shared" si="0"/>
        <v>0</v>
      </c>
      <c r="J57" s="40">
        <f t="shared" si="0"/>
        <v>0</v>
      </c>
    </row>
    <row r="58" spans="2:10" ht="27.75" customHeight="1" x14ac:dyDescent="0.25">
      <c r="B58" s="52" t="s">
        <v>111</v>
      </c>
      <c r="C58" s="41"/>
      <c r="D58" s="41"/>
      <c r="E58" s="41"/>
      <c r="F58" s="41"/>
      <c r="G58" s="40">
        <f t="shared" si="1"/>
        <v>0</v>
      </c>
      <c r="H58" s="40">
        <f t="shared" si="1"/>
        <v>0</v>
      </c>
      <c r="I58" s="40">
        <f t="shared" si="0"/>
        <v>0</v>
      </c>
      <c r="J58" s="40">
        <f t="shared" si="0"/>
        <v>0</v>
      </c>
    </row>
    <row r="59" spans="2:10" ht="18.75" customHeight="1" x14ac:dyDescent="0.25">
      <c r="B59" s="52" t="s">
        <v>112</v>
      </c>
      <c r="C59" s="41"/>
      <c r="D59" s="41"/>
      <c r="E59" s="41"/>
      <c r="F59" s="41"/>
      <c r="G59" s="40">
        <f t="shared" si="1"/>
        <v>0</v>
      </c>
      <c r="H59" s="40">
        <f t="shared" si="1"/>
        <v>0</v>
      </c>
      <c r="I59" s="40">
        <f t="shared" si="0"/>
        <v>0</v>
      </c>
      <c r="J59" s="40">
        <f t="shared" si="0"/>
        <v>0</v>
      </c>
    </row>
    <row r="60" spans="2:10" ht="23.25" customHeight="1" x14ac:dyDescent="0.25">
      <c r="B60" s="52" t="s">
        <v>113</v>
      </c>
      <c r="C60" s="41"/>
      <c r="D60" s="41"/>
      <c r="E60" s="41"/>
      <c r="F60" s="41"/>
      <c r="G60" s="40">
        <f t="shared" si="1"/>
        <v>0</v>
      </c>
      <c r="H60" s="40">
        <f t="shared" si="1"/>
        <v>0</v>
      </c>
      <c r="I60" s="40">
        <f t="shared" si="0"/>
        <v>0</v>
      </c>
      <c r="J60" s="40">
        <f t="shared" si="0"/>
        <v>0</v>
      </c>
    </row>
    <row r="61" spans="2:10" x14ac:dyDescent="0.25">
      <c r="B61" s="52" t="s">
        <v>114</v>
      </c>
      <c r="C61" s="64">
        <f>SUM(G50:G60)</f>
        <v>0</v>
      </c>
      <c r="D61" s="64">
        <f>SUM(H50:H60)</f>
        <v>0</v>
      </c>
      <c r="E61" s="64">
        <f>SUM(I50:I60)</f>
        <v>0</v>
      </c>
      <c r="F61" s="64">
        <f>SUM(J50:J60)</f>
        <v>0</v>
      </c>
    </row>
    <row r="62" spans="2:10" ht="23.25" customHeight="1" x14ac:dyDescent="0.25">
      <c r="B62" s="51" t="s">
        <v>115</v>
      </c>
      <c r="C62" s="41"/>
      <c r="D62" s="41"/>
      <c r="E62" s="41"/>
      <c r="F62" s="41"/>
    </row>
    <row r="63" spans="2:10" ht="21" customHeight="1" x14ac:dyDescent="0.25">
      <c r="B63" s="51" t="s">
        <v>116</v>
      </c>
      <c r="C63" s="41" t="b">
        <f>IF(AND(C61&gt;0,C61&lt;3),"x")</f>
        <v>0</v>
      </c>
      <c r="D63" s="41" t="b">
        <f>IF(AND(D61&gt;0,D61&lt;3),"x")</f>
        <v>0</v>
      </c>
      <c r="E63" s="41" t="b">
        <f>IF(AND(E61&gt;0,E61&lt;3),"x")</f>
        <v>0</v>
      </c>
      <c r="F63" s="41" t="b">
        <f>IF(AND(F61&gt;0,F61&lt;3),"x")</f>
        <v>0</v>
      </c>
    </row>
    <row r="64" spans="2:10" ht="35.25" customHeight="1" x14ac:dyDescent="0.25">
      <c r="B64" s="51" t="s">
        <v>117</v>
      </c>
      <c r="C64" s="41" t="b">
        <f>IF(C61&gt;2, "x")</f>
        <v>0</v>
      </c>
      <c r="D64" s="41" t="b">
        <f>IF(D61&gt;2, "x")</f>
        <v>0</v>
      </c>
      <c r="E64" s="41" t="b">
        <f>IF(E61&gt;2, "x")</f>
        <v>0</v>
      </c>
      <c r="F64" s="41" t="b">
        <f>IF(F61&gt;2, "x")</f>
        <v>0</v>
      </c>
    </row>
    <row r="65" spans="2:6" ht="38.25" customHeight="1" x14ac:dyDescent="0.25">
      <c r="B65" s="48" t="s">
        <v>118</v>
      </c>
      <c r="C65" s="64" t="str">
        <f>IF(C67="x",90,(IF(C66="x",10,"")))</f>
        <v/>
      </c>
      <c r="D65" s="64" t="str">
        <f>IF(D67="x",90,(IF(D66="x",10,"")))</f>
        <v/>
      </c>
      <c r="E65" s="64" t="str">
        <f>IF(E67="x",90,(IF(E66="x",10,"")))</f>
        <v/>
      </c>
      <c r="F65" s="64" t="str">
        <f>IF(F67="x",90,(IF(F66="x",10,"")))</f>
        <v/>
      </c>
    </row>
    <row r="66" spans="2:6" ht="21" customHeight="1" x14ac:dyDescent="0.25">
      <c r="B66" s="51" t="s">
        <v>119</v>
      </c>
      <c r="C66" s="41"/>
      <c r="D66" s="41"/>
      <c r="E66" s="41"/>
      <c r="F66" s="41"/>
    </row>
    <row r="67" spans="2:6" ht="21" customHeight="1" x14ac:dyDescent="0.25">
      <c r="B67" s="51" t="s">
        <v>120</v>
      </c>
      <c r="C67" s="41"/>
      <c r="D67" s="41"/>
      <c r="E67" s="41"/>
      <c r="F67" s="41"/>
    </row>
    <row r="68" spans="2:6" s="42" customFormat="1" ht="18" customHeight="1" x14ac:dyDescent="0.25">
      <c r="B68" s="53"/>
      <c r="C68" s="62" t="s">
        <v>61</v>
      </c>
      <c r="D68" s="62" t="s">
        <v>62</v>
      </c>
      <c r="E68" s="62" t="s">
        <v>63</v>
      </c>
      <c r="F68" s="62" t="s">
        <v>64</v>
      </c>
    </row>
    <row r="69" spans="2:6" ht="34.5" customHeight="1" x14ac:dyDescent="0.25">
      <c r="B69" s="54" t="s">
        <v>121</v>
      </c>
      <c r="C69" s="65" t="e">
        <f>AVERAGE(C70,C74,C78,C82,C86,C90)</f>
        <v>#DIV/0!</v>
      </c>
      <c r="D69" s="65" t="e">
        <f>AVERAGE(D70,D74,D78,D82,D86,D90,D94,D98)</f>
        <v>#DIV/0!</v>
      </c>
      <c r="E69" s="65" t="e">
        <f>AVERAGE(E70,E74,E78,E82,E86,E90,E94,E98)</f>
        <v>#DIV/0!</v>
      </c>
      <c r="F69" s="65" t="e">
        <f>AVERAGE(F70,F74,F78,F82,F86,F90,F94,F98)</f>
        <v>#DIV/0!</v>
      </c>
    </row>
    <row r="70" spans="2:6" ht="39" customHeight="1" x14ac:dyDescent="0.25">
      <c r="B70" s="48" t="s">
        <v>122</v>
      </c>
      <c r="C70" s="64" t="str">
        <f>IF(C73="x",90,(IF(C72="x",50,(IF(C71="x",10,"")))))</f>
        <v/>
      </c>
      <c r="D70" s="64" t="str">
        <f>IF(D73="x",90,(IF(D72="x",50,(IF(D71="x",10,"")))))</f>
        <v/>
      </c>
      <c r="E70" s="64" t="str">
        <f>IF(E73="x",90,(IF(E72="x",50,(IF(E71="x",10,"")))))</f>
        <v/>
      </c>
      <c r="F70" s="64" t="str">
        <f>IF(F73="x",90,(IF(F72="x",50,(IF(F71="x",10,"")))))</f>
        <v/>
      </c>
    </row>
    <row r="71" spans="2:6" ht="25.5" customHeight="1" x14ac:dyDescent="0.25">
      <c r="B71" s="47" t="s">
        <v>123</v>
      </c>
      <c r="C71" s="41"/>
      <c r="D71" s="41"/>
      <c r="E71" s="41"/>
      <c r="F71" s="41"/>
    </row>
    <row r="72" spans="2:6" ht="31.5" customHeight="1" x14ac:dyDescent="0.25">
      <c r="B72" s="47" t="s">
        <v>124</v>
      </c>
      <c r="C72" s="41"/>
      <c r="D72" s="41"/>
      <c r="E72" s="41"/>
      <c r="F72" s="41"/>
    </row>
    <row r="73" spans="2:6" ht="22.5" customHeight="1" x14ac:dyDescent="0.25">
      <c r="B73" s="47" t="s">
        <v>125</v>
      </c>
      <c r="C73" s="41"/>
      <c r="D73" s="41"/>
      <c r="E73" s="41"/>
      <c r="F73" s="41"/>
    </row>
    <row r="74" spans="2:6" ht="39.75" customHeight="1" x14ac:dyDescent="0.25">
      <c r="B74" s="55" t="s">
        <v>126</v>
      </c>
      <c r="C74" s="64" t="str">
        <f>IF(C77="x",90,(IF(C76="x",50,(IF(C75="x",10,"")))))</f>
        <v/>
      </c>
      <c r="D74" s="64" t="str">
        <f>IF(D77="x",90,(IF(D76="x",50,(IF(D75="x",10,"")))))</f>
        <v/>
      </c>
      <c r="E74" s="64" t="str">
        <f>IF(E77="x",90,(IF(E76="x",50,(IF(E75="x",10,"")))))</f>
        <v/>
      </c>
      <c r="F74" s="64" t="str">
        <f>IF(F77="x",90,(IF(F76="x",50,(IF(F75="x",10,"")))))</f>
        <v/>
      </c>
    </row>
    <row r="75" spans="2:6" ht="21.75" customHeight="1" x14ac:dyDescent="0.25">
      <c r="B75" s="47" t="s">
        <v>127</v>
      </c>
      <c r="C75" s="41"/>
      <c r="D75" s="41"/>
      <c r="E75" s="41"/>
      <c r="F75" s="41"/>
    </row>
    <row r="76" spans="2:6" ht="22.5" customHeight="1" x14ac:dyDescent="0.25">
      <c r="B76" s="47" t="s">
        <v>128</v>
      </c>
      <c r="C76" s="41"/>
      <c r="D76" s="41"/>
      <c r="E76" s="41"/>
      <c r="F76" s="41"/>
    </row>
    <row r="77" spans="2:6" ht="21.75" customHeight="1" x14ac:dyDescent="0.25">
      <c r="B77" s="47" t="s">
        <v>129</v>
      </c>
      <c r="C77" s="41"/>
      <c r="D77" s="41"/>
      <c r="E77" s="41"/>
      <c r="F77" s="41"/>
    </row>
    <row r="78" spans="2:6" ht="27" customHeight="1" x14ac:dyDescent="0.25">
      <c r="B78" s="48" t="s">
        <v>130</v>
      </c>
      <c r="C78" s="64" t="str">
        <f>IF(C81="x",90,(IF(C80="x",50,(IF(C79="x",10,"")))))</f>
        <v/>
      </c>
      <c r="D78" s="64" t="str">
        <f>IF(D81="x",90,(IF(D80="x",50,(IF(D79="x",10,"")))))</f>
        <v/>
      </c>
      <c r="E78" s="64" t="str">
        <f>IF(E81="x",90,(IF(E80="x",50,(IF(E79="x",10,"")))))</f>
        <v/>
      </c>
      <c r="F78" s="64" t="str">
        <f>IF(F81="x",90,(IF(F80="x",50,(IF(F79="x",10,"")))))</f>
        <v/>
      </c>
    </row>
    <row r="79" spans="2:6" ht="34.5" customHeight="1" x14ac:dyDescent="0.25">
      <c r="B79" s="47" t="s">
        <v>131</v>
      </c>
      <c r="C79" s="41"/>
      <c r="D79" s="41"/>
      <c r="E79" s="41"/>
      <c r="F79" s="41"/>
    </row>
    <row r="80" spans="2:6" ht="21.75" customHeight="1" x14ac:dyDescent="0.25">
      <c r="B80" s="47" t="s">
        <v>132</v>
      </c>
      <c r="C80" s="41"/>
      <c r="D80" s="41"/>
      <c r="E80" s="41"/>
      <c r="F80" s="41"/>
    </row>
    <row r="81" spans="2:6" ht="23.25" customHeight="1" x14ac:dyDescent="0.25">
      <c r="B81" s="47" t="s">
        <v>133</v>
      </c>
      <c r="C81" s="41"/>
      <c r="D81" s="41"/>
      <c r="E81" s="41"/>
      <c r="F81" s="41"/>
    </row>
    <row r="82" spans="2:6" ht="25.5" customHeight="1" x14ac:dyDescent="0.25">
      <c r="B82" s="48" t="s">
        <v>134</v>
      </c>
      <c r="C82" s="64" t="str">
        <f>IF(C85="x",90,(IF(C84="x",50,(IF(C83="x",10,"")))))</f>
        <v/>
      </c>
      <c r="D82" s="64" t="str">
        <f>IF(D85="x",90,(IF(D84="x",50,(IF(D83="x",10,"")))))</f>
        <v/>
      </c>
      <c r="E82" s="64" t="str">
        <f>IF(E85="x",90,(IF(E84="x",50,(IF(E83="x",10,"")))))</f>
        <v/>
      </c>
      <c r="F82" s="64" t="str">
        <f>IF(F85="x",90,(IF(F84="x",50,(IF(F83="x",10,"")))))</f>
        <v/>
      </c>
    </row>
    <row r="83" spans="2:6" ht="37.5" customHeight="1" x14ac:dyDescent="0.25">
      <c r="B83" s="47" t="s">
        <v>135</v>
      </c>
      <c r="C83" s="41"/>
      <c r="D83" s="41"/>
      <c r="E83" s="41"/>
      <c r="F83" s="41"/>
    </row>
    <row r="84" spans="2:6" ht="20.25" customHeight="1" x14ac:dyDescent="0.25">
      <c r="B84" s="47" t="s">
        <v>136</v>
      </c>
      <c r="C84" s="41"/>
      <c r="D84" s="41"/>
      <c r="E84" s="41"/>
      <c r="F84" s="41"/>
    </row>
    <row r="85" spans="2:6" ht="21" customHeight="1" x14ac:dyDescent="0.25">
      <c r="B85" s="47" t="s">
        <v>137</v>
      </c>
      <c r="C85" s="41"/>
      <c r="D85" s="41"/>
      <c r="E85" s="41"/>
      <c r="F85" s="41"/>
    </row>
    <row r="86" spans="2:6" ht="30" customHeight="1" x14ac:dyDescent="0.25">
      <c r="B86" s="48" t="s">
        <v>138</v>
      </c>
      <c r="C86" s="64" t="str">
        <f>IF(C89="x",90,(IF(C88="x",50,(IF(C87="x",10,"")))))</f>
        <v/>
      </c>
      <c r="D86" s="64" t="str">
        <f>IF(D89="x",90,(IF(D88="x",50,(IF(D87="x",10,"")))))</f>
        <v/>
      </c>
      <c r="E86" s="64" t="str">
        <f>IF(E89="x",90,(IF(E88="x",50,(IF(E87="x",10,"")))))</f>
        <v/>
      </c>
      <c r="F86" s="64" t="str">
        <f>IF(F89="x",90,(IF(F88="x",50,(IF(F87="x",10,"")))))</f>
        <v/>
      </c>
    </row>
    <row r="87" spans="2:6" ht="30" x14ac:dyDescent="0.25">
      <c r="B87" s="47" t="s">
        <v>135</v>
      </c>
      <c r="C87" s="41"/>
      <c r="D87" s="41"/>
      <c r="E87" s="41"/>
      <c r="F87" s="41"/>
    </row>
    <row r="88" spans="2:6" ht="21" customHeight="1" x14ac:dyDescent="0.25">
      <c r="B88" s="47" t="s">
        <v>136</v>
      </c>
      <c r="C88" s="41"/>
      <c r="D88" s="41"/>
      <c r="E88" s="41"/>
      <c r="F88" s="41"/>
    </row>
    <row r="89" spans="2:6" ht="18.75" customHeight="1" x14ac:dyDescent="0.25">
      <c r="B89" s="47" t="s">
        <v>139</v>
      </c>
      <c r="C89" s="41"/>
      <c r="D89" s="41"/>
      <c r="E89" s="41"/>
      <c r="F89" s="41"/>
    </row>
    <row r="90" spans="2:6" ht="27.75" customHeight="1" x14ac:dyDescent="0.25">
      <c r="B90" s="48" t="s">
        <v>140</v>
      </c>
      <c r="C90" s="64" t="str">
        <f>IF(C93="x",90,(IF(C92="x",50,(IF(C91="x",10,"")))))</f>
        <v/>
      </c>
      <c r="D90" s="64" t="str">
        <f>IF(D93="x",90,(IF(D92="x",50,(IF(D91="x",10,"")))))</f>
        <v/>
      </c>
      <c r="E90" s="64" t="str">
        <f>IF(E93="x",90,(IF(E92="x",50,(IF(E91="x",10,"")))))</f>
        <v/>
      </c>
      <c r="F90" s="64" t="str">
        <f>IF(F93="x",90,(IF(F92="x",50,(IF(F91="x",10,"")))))</f>
        <v/>
      </c>
    </row>
    <row r="91" spans="2:6" ht="33.75" customHeight="1" x14ac:dyDescent="0.25">
      <c r="B91" s="47" t="s">
        <v>135</v>
      </c>
      <c r="C91" s="41"/>
      <c r="D91" s="41"/>
      <c r="E91" s="41"/>
      <c r="F91" s="41"/>
    </row>
    <row r="92" spans="2:6" ht="23.25" customHeight="1" x14ac:dyDescent="0.25">
      <c r="B92" s="47" t="s">
        <v>136</v>
      </c>
      <c r="C92" s="41"/>
      <c r="D92" s="41"/>
      <c r="E92" s="41"/>
      <c r="F92" s="41"/>
    </row>
    <row r="93" spans="2:6" ht="20.25" customHeight="1" x14ac:dyDescent="0.25">
      <c r="B93" s="47" t="s">
        <v>141</v>
      </c>
      <c r="C93" s="41"/>
      <c r="D93" s="41"/>
      <c r="E93" s="41"/>
      <c r="F93" s="41"/>
    </row>
    <row r="94" spans="2:6" s="42" customFormat="1" ht="20.25" customHeight="1" x14ac:dyDescent="0.25">
      <c r="B94" s="49"/>
      <c r="C94" s="62" t="s">
        <v>61</v>
      </c>
      <c r="D94" s="62" t="s">
        <v>62</v>
      </c>
      <c r="E94" s="62" t="s">
        <v>63</v>
      </c>
      <c r="F94" s="62" t="s">
        <v>64</v>
      </c>
    </row>
    <row r="95" spans="2:6" ht="40.5" customHeight="1" x14ac:dyDescent="0.25">
      <c r="B95" s="45" t="s">
        <v>142</v>
      </c>
      <c r="C95" s="65" t="e">
        <f>AVERAGE(C96,C100,C104,C108,C112,C116, C120)</f>
        <v>#DIV/0!</v>
      </c>
      <c r="D95" s="65" t="e">
        <f>AVERAGE(D96,D100,D104,D108,D112,D116, D120)</f>
        <v>#DIV/0!</v>
      </c>
      <c r="E95" s="65" t="e">
        <f>AVERAGE(E96,E100,E104,E108,E112,E116, E120)</f>
        <v>#DIV/0!</v>
      </c>
      <c r="F95" s="65" t="e">
        <f>AVERAGE(F96,F100,F104,F108,F112,F116, F120)</f>
        <v>#DIV/0!</v>
      </c>
    </row>
    <row r="96" spans="2:6" ht="25.5" customHeight="1" x14ac:dyDescent="0.25">
      <c r="B96" s="48" t="s">
        <v>143</v>
      </c>
      <c r="C96" s="64" t="str">
        <f>IF(C99="x",90,(IF(C98="x",50,(IF(C97="x",10,"")))))</f>
        <v/>
      </c>
      <c r="D96" s="64" t="str">
        <f>IF(D99="x",90,(IF(D98="x",50,(IF(D97="x",10,"")))))</f>
        <v/>
      </c>
      <c r="E96" s="64" t="str">
        <f>IF(E99="x",90,(IF(E98="x",50,(IF(E97="x",10,"")))))</f>
        <v/>
      </c>
      <c r="F96" s="64" t="str">
        <f>IF(F99="x",90,(IF(F98="x",50,(IF(F97="x",10,"")))))</f>
        <v/>
      </c>
    </row>
    <row r="97" spans="2:6" ht="35.25" customHeight="1" x14ac:dyDescent="0.25">
      <c r="B97" s="47" t="s">
        <v>144</v>
      </c>
      <c r="C97" s="41"/>
      <c r="D97" s="41"/>
      <c r="E97" s="41"/>
      <c r="F97" s="41"/>
    </row>
    <row r="98" spans="2:6" ht="21.75" customHeight="1" x14ac:dyDescent="0.25">
      <c r="B98" s="47" t="s">
        <v>145</v>
      </c>
      <c r="C98" s="41"/>
      <c r="D98" s="41"/>
      <c r="E98" s="41"/>
      <c r="F98" s="41"/>
    </row>
    <row r="99" spans="2:6" ht="39" customHeight="1" x14ac:dyDescent="0.25">
      <c r="B99" s="47" t="s">
        <v>146</v>
      </c>
      <c r="C99" s="41"/>
      <c r="D99" s="41"/>
      <c r="E99" s="41"/>
      <c r="F99" s="41"/>
    </row>
    <row r="100" spans="2:6" ht="21" customHeight="1" x14ac:dyDescent="0.25">
      <c r="B100" s="48" t="s">
        <v>147</v>
      </c>
      <c r="C100" s="64" t="str">
        <f>IF(C103="x",90,(IF(C102="x",50,(IF(C101="x",10,"")))))</f>
        <v/>
      </c>
      <c r="D100" s="64" t="str">
        <f>IF(D103="x",90,(IF(D102="x",50,(IF(D101="x",10,"")))))</f>
        <v/>
      </c>
      <c r="E100" s="64" t="str">
        <f>IF(E103="x",90,(IF(E102="x",50,(IF(E101="x",10,"")))))</f>
        <v/>
      </c>
      <c r="F100" s="64" t="str">
        <f>IF(F103="x",90,(IF(F102="x",50,(IF(F101="x",10,"")))))</f>
        <v/>
      </c>
    </row>
    <row r="101" spans="2:6" ht="33.75" customHeight="1" x14ac:dyDescent="0.25">
      <c r="B101" s="47" t="s">
        <v>148</v>
      </c>
      <c r="C101" s="41"/>
      <c r="D101" s="41"/>
      <c r="E101" s="41"/>
      <c r="F101" s="41"/>
    </row>
    <row r="102" spans="2:6" ht="33.75" customHeight="1" x14ac:dyDescent="0.25">
      <c r="B102" s="47" t="s">
        <v>149</v>
      </c>
      <c r="C102" s="41"/>
      <c r="D102" s="41"/>
      <c r="E102" s="41"/>
      <c r="F102" s="41"/>
    </row>
    <row r="103" spans="2:6" ht="33" customHeight="1" x14ac:dyDescent="0.25">
      <c r="B103" s="47" t="s">
        <v>150</v>
      </c>
      <c r="C103" s="41"/>
      <c r="D103" s="41"/>
      <c r="E103" s="41"/>
      <c r="F103" s="41"/>
    </row>
    <row r="104" spans="2:6" ht="30" customHeight="1" x14ac:dyDescent="0.25">
      <c r="B104" s="48" t="s">
        <v>151</v>
      </c>
      <c r="C104" s="64" t="str">
        <f>IF(C107="x",90,(IF(C106="x",50,(IF(C105="x",10,"")))))</f>
        <v/>
      </c>
      <c r="D104" s="64" t="str">
        <f>IF(D107="x",90,(IF(D106="x",50,(IF(D105="x",10,"")))))</f>
        <v/>
      </c>
      <c r="E104" s="64" t="str">
        <f>IF(E107="x",90,(IF(E106="x",50,(IF(E105="x",10,"")))))</f>
        <v/>
      </c>
      <c r="F104" s="64" t="str">
        <f>IF(F107="x",90,(IF(F106="x",50,(IF(F105="x",10,"")))))</f>
        <v/>
      </c>
    </row>
    <row r="105" spans="2:6" ht="21" customHeight="1" x14ac:dyDescent="0.25">
      <c r="B105" s="47" t="s">
        <v>152</v>
      </c>
      <c r="C105" s="41"/>
      <c r="D105" s="41"/>
      <c r="E105" s="41"/>
      <c r="F105" s="41"/>
    </row>
    <row r="106" spans="2:6" ht="27" customHeight="1" x14ac:dyDescent="0.25">
      <c r="B106" s="47" t="s">
        <v>153</v>
      </c>
      <c r="C106" s="41"/>
      <c r="D106" s="41"/>
      <c r="E106" s="41"/>
      <c r="F106" s="41"/>
    </row>
    <row r="107" spans="2:6" ht="51" customHeight="1" x14ac:dyDescent="0.25">
      <c r="B107" s="47" t="s">
        <v>154</v>
      </c>
      <c r="C107" s="41"/>
      <c r="D107" s="41"/>
      <c r="E107" s="41"/>
      <c r="F107" s="41"/>
    </row>
    <row r="108" spans="2:6" ht="27" customHeight="1" x14ac:dyDescent="0.25">
      <c r="B108" s="48" t="s">
        <v>155</v>
      </c>
      <c r="C108" s="64" t="str">
        <f>IF(C111="x",90,(IF(C110="x",50,(IF(C109="x",10,"")))))</f>
        <v/>
      </c>
      <c r="D108" s="64" t="str">
        <f>IF(D111="x",90,(IF(D110="x",50,(IF(D109="x",10,"")))))</f>
        <v/>
      </c>
      <c r="E108" s="64" t="str">
        <f>IF(E111="x",90,(IF(E110="x",50,(IF(E109="x",10,"")))))</f>
        <v/>
      </c>
      <c r="F108" s="64" t="str">
        <f>IF(F111="x",90,(IF(F110="x",50,(IF(F109="x",10,"")))))</f>
        <v/>
      </c>
    </row>
    <row r="109" spans="2:6" ht="58.5" customHeight="1" x14ac:dyDescent="0.25">
      <c r="B109" s="47" t="s">
        <v>156</v>
      </c>
      <c r="C109" s="41"/>
      <c r="D109" s="41"/>
      <c r="E109" s="41"/>
      <c r="F109" s="41"/>
    </row>
    <row r="110" spans="2:6" ht="35.25" customHeight="1" x14ac:dyDescent="0.25">
      <c r="B110" s="47" t="s">
        <v>157</v>
      </c>
      <c r="C110" s="41"/>
      <c r="D110" s="41"/>
      <c r="E110" s="41"/>
      <c r="F110" s="41"/>
    </row>
    <row r="111" spans="2:6" ht="28.5" customHeight="1" x14ac:dyDescent="0.25">
      <c r="B111" s="47" t="s">
        <v>158</v>
      </c>
      <c r="C111" s="41"/>
      <c r="D111" s="41"/>
      <c r="E111" s="41"/>
      <c r="F111" s="41"/>
    </row>
    <row r="112" spans="2:6" ht="28.5" customHeight="1" x14ac:dyDescent="0.25">
      <c r="B112" s="48" t="s">
        <v>159</v>
      </c>
      <c r="C112" s="64" t="str">
        <f>IF(C115="x",90,(IF(C114="x",50,(IF(C113="x",10,"")))))</f>
        <v/>
      </c>
      <c r="D112" s="64" t="str">
        <f>IF(D115="x",90,(IF(D114="x",50,(IF(D113="x",10,"")))))</f>
        <v/>
      </c>
      <c r="E112" s="64" t="str">
        <f>IF(E115="x",90,(IF(E114="x",50,(IF(E113="x",10,"")))))</f>
        <v/>
      </c>
      <c r="F112" s="64" t="str">
        <f>IF(F115="x",90,(IF(F114="x",50,(IF(F113="x",10,"")))))</f>
        <v/>
      </c>
    </row>
    <row r="113" spans="2:6" ht="36" customHeight="1" x14ac:dyDescent="0.25">
      <c r="B113" s="47" t="s">
        <v>160</v>
      </c>
      <c r="C113" s="41"/>
      <c r="D113" s="41"/>
      <c r="E113" s="41"/>
      <c r="F113" s="41"/>
    </row>
    <row r="114" spans="2:6" ht="30.75" customHeight="1" x14ac:dyDescent="0.25">
      <c r="B114" s="47" t="s">
        <v>161</v>
      </c>
      <c r="C114" s="41"/>
      <c r="D114" s="41"/>
      <c r="E114" s="41"/>
      <c r="F114" s="41"/>
    </row>
    <row r="115" spans="2:6" ht="38.25" customHeight="1" x14ac:dyDescent="0.25">
      <c r="B115" s="47" t="s">
        <v>162</v>
      </c>
      <c r="C115" s="41"/>
      <c r="D115" s="41"/>
      <c r="E115" s="41"/>
      <c r="F115" s="41"/>
    </row>
    <row r="116" spans="2:6" ht="39.75" customHeight="1" x14ac:dyDescent="0.25">
      <c r="B116" s="48" t="s">
        <v>163</v>
      </c>
      <c r="C116" s="64" t="str">
        <f>IF(C119="x",90,(IF(C118="x",50,(IF(C117="x",10,"")))))</f>
        <v/>
      </c>
      <c r="D116" s="64" t="str">
        <f>IF(D119="x",90,(IF(D118="x",50,(IF(D117="x",10,"")))))</f>
        <v/>
      </c>
      <c r="E116" s="64" t="str">
        <f>IF(E119="x",90,(IF(E118="x",50,(IF(E117="x",10,"")))))</f>
        <v/>
      </c>
      <c r="F116" s="64" t="str">
        <f>IF(F119="x",90,(IF(F118="x",50,(IF(F117="x",10,"")))))</f>
        <v/>
      </c>
    </row>
    <row r="117" spans="2:6" ht="30" x14ac:dyDescent="0.25">
      <c r="B117" s="47" t="s">
        <v>164</v>
      </c>
      <c r="C117" s="41"/>
      <c r="D117" s="41"/>
      <c r="E117" s="41"/>
      <c r="F117" s="41"/>
    </row>
    <row r="118" spans="2:6" ht="30" x14ac:dyDescent="0.25">
      <c r="B118" s="47" t="s">
        <v>165</v>
      </c>
      <c r="C118" s="41"/>
      <c r="D118" s="41"/>
      <c r="E118" s="41"/>
      <c r="F118" s="41"/>
    </row>
    <row r="119" spans="2:6" ht="30" x14ac:dyDescent="0.25">
      <c r="B119" s="47" t="s">
        <v>166</v>
      </c>
      <c r="C119" s="41"/>
      <c r="D119" s="41"/>
      <c r="E119" s="41"/>
      <c r="F119" s="41"/>
    </row>
    <row r="120" spans="2:6" ht="21.75" customHeight="1" x14ac:dyDescent="0.25">
      <c r="B120" s="48" t="s">
        <v>167</v>
      </c>
      <c r="C120" s="64" t="str">
        <f>IF(C123="x",90,(IF(C122="x",50,(IF(C121="x",10,"")))))</f>
        <v/>
      </c>
      <c r="D120" s="64" t="str">
        <f>IF(D123="x",90,(IF(D122="x",50,(IF(D121="x",10,"")))))</f>
        <v/>
      </c>
      <c r="E120" s="64" t="str">
        <f>IF(E123="x",90,(IF(E122="x",50,(IF(E121="x",10,"")))))</f>
        <v/>
      </c>
      <c r="F120" s="64" t="str">
        <f>IF(F123="x",90,(IF(F122="x",50,(IF(F121="x",10,"")))))</f>
        <v/>
      </c>
    </row>
    <row r="121" spans="2:6" ht="30" x14ac:dyDescent="0.25">
      <c r="B121" s="47" t="s">
        <v>168</v>
      </c>
      <c r="C121" s="41"/>
      <c r="D121" s="41"/>
      <c r="E121" s="41"/>
      <c r="F121" s="41"/>
    </row>
    <row r="122" spans="2:6" ht="30" x14ac:dyDescent="0.25">
      <c r="B122" s="47" t="s">
        <v>169</v>
      </c>
      <c r="C122" s="41"/>
      <c r="D122" s="41"/>
      <c r="E122" s="41"/>
      <c r="F122" s="41"/>
    </row>
    <row r="123" spans="2:6" x14ac:dyDescent="0.25">
      <c r="B123" s="56" t="s">
        <v>170</v>
      </c>
      <c r="C123" s="41"/>
      <c r="D123" s="41"/>
      <c r="E123" s="41"/>
      <c r="F123" s="41"/>
    </row>
    <row r="124" spans="2:6" ht="21" customHeight="1" x14ac:dyDescent="0.25">
      <c r="B124" s="57"/>
      <c r="C124" s="62" t="s">
        <v>61</v>
      </c>
      <c r="D124" s="62" t="s">
        <v>62</v>
      </c>
      <c r="E124" s="62" t="s">
        <v>63</v>
      </c>
      <c r="F124" s="62" t="s">
        <v>64</v>
      </c>
    </row>
    <row r="125" spans="2:6" ht="39" customHeight="1" x14ac:dyDescent="0.25">
      <c r="B125" s="45" t="s">
        <v>171</v>
      </c>
      <c r="C125" s="65" t="e">
        <f>AVERAGE(C126,C130,C134,C138,C142,C146)</f>
        <v>#DIV/0!</v>
      </c>
      <c r="D125" s="65" t="e">
        <f>AVERAGE(D126,D130,D134,D138,D142,D146)</f>
        <v>#DIV/0!</v>
      </c>
      <c r="E125" s="65" t="e">
        <f>AVERAGE(E126,E130,E134,E138,E142,E146)</f>
        <v>#DIV/0!</v>
      </c>
      <c r="F125" s="65" t="e">
        <f>AVERAGE(F126,F130,F134,F138,F142,F146)</f>
        <v>#DIV/0!</v>
      </c>
    </row>
    <row r="126" spans="2:6" ht="39.75" customHeight="1" x14ac:dyDescent="0.25">
      <c r="B126" s="48" t="s">
        <v>172</v>
      </c>
      <c r="C126" s="64" t="str">
        <f>IF(C129="x",90,(IF(C128="x",50,(IF(C127="x",10,"")))))</f>
        <v/>
      </c>
      <c r="D126" s="64" t="str">
        <f>IF(D129="x",90,(IF(D128="x",50,(IF(D127="x",10,"")))))</f>
        <v/>
      </c>
      <c r="E126" s="64" t="str">
        <f>IF(E129="x",90,(IF(E128="x",50,(IF(E127="x",10,"")))))</f>
        <v/>
      </c>
      <c r="F126" s="64" t="str">
        <f>IF(F129="x",90,(IF(F128="x",50,(IF(F127="x",10,"")))))</f>
        <v/>
      </c>
    </row>
    <row r="127" spans="2:6" ht="22.5" customHeight="1" x14ac:dyDescent="0.25">
      <c r="B127" s="47" t="s">
        <v>173</v>
      </c>
      <c r="C127" s="41"/>
      <c r="D127" s="41"/>
      <c r="E127" s="41"/>
      <c r="F127" s="41"/>
    </row>
    <row r="128" spans="2:6" ht="35.25" customHeight="1" x14ac:dyDescent="0.25">
      <c r="B128" s="47" t="s">
        <v>174</v>
      </c>
      <c r="C128" s="41"/>
      <c r="D128" s="41"/>
      <c r="E128" s="41"/>
      <c r="F128" s="41"/>
    </row>
    <row r="129" spans="2:6" ht="25.5" customHeight="1" x14ac:dyDescent="0.25">
      <c r="B129" s="47" t="s">
        <v>175</v>
      </c>
      <c r="C129" s="41"/>
      <c r="D129" s="41"/>
      <c r="E129" s="41"/>
      <c r="F129" s="41"/>
    </row>
    <row r="130" spans="2:6" ht="57" customHeight="1" x14ac:dyDescent="0.25">
      <c r="B130" s="48" t="s">
        <v>176</v>
      </c>
      <c r="C130" s="64" t="str">
        <f>IF(C133="x",90,(IF(C132="x",50,(IF(C131="x",10,"")))))</f>
        <v/>
      </c>
      <c r="D130" s="64" t="str">
        <f>IF(D133="x",90,(IF(D132="x",50,(IF(D131="x",10,"")))))</f>
        <v/>
      </c>
      <c r="E130" s="64" t="str">
        <f>IF(E133="x",90,(IF(E132="x",50,(IF(E131="x",10,"")))))</f>
        <v/>
      </c>
      <c r="F130" s="64" t="str">
        <f>IF(F133="x",90,(IF(F132="x",50,(IF(F131="x",10,"")))))</f>
        <v/>
      </c>
    </row>
    <row r="131" spans="2:6" ht="21.75" customHeight="1" x14ac:dyDescent="0.25">
      <c r="B131" s="47" t="s">
        <v>177</v>
      </c>
      <c r="C131" s="41"/>
      <c r="D131" s="41"/>
      <c r="E131" s="41"/>
      <c r="F131" s="41"/>
    </row>
    <row r="132" spans="2:6" ht="19.5" customHeight="1" x14ac:dyDescent="0.25">
      <c r="B132" s="47" t="s">
        <v>178</v>
      </c>
      <c r="C132" s="41"/>
      <c r="D132" s="41"/>
      <c r="E132" s="41"/>
      <c r="F132" s="41"/>
    </row>
    <row r="133" spans="2:6" ht="25.5" customHeight="1" x14ac:dyDescent="0.25">
      <c r="B133" s="47" t="s">
        <v>179</v>
      </c>
      <c r="C133" s="41"/>
      <c r="D133" s="41"/>
      <c r="E133" s="41"/>
      <c r="F133" s="41"/>
    </row>
    <row r="134" spans="2:6" ht="47.25" customHeight="1" x14ac:dyDescent="0.25">
      <c r="B134" s="48" t="s">
        <v>180</v>
      </c>
      <c r="C134" s="64" t="str">
        <f>IF(C137="x",90,(IF(C136="x",50,(IF(C135="x",10,"")))))</f>
        <v/>
      </c>
      <c r="D134" s="64" t="str">
        <f>IF(D137="x",90,(IF(D136="x",50,(IF(D135="x",10,"")))))</f>
        <v/>
      </c>
      <c r="E134" s="64" t="str">
        <f>IF(E137="x",90,(IF(E136="x",50,(IF(E135="x",10,"")))))</f>
        <v/>
      </c>
      <c r="F134" s="64" t="str">
        <f>IF(F137="x",90,(IF(F136="x",50,(IF(F135="x",10,"")))))</f>
        <v/>
      </c>
    </row>
    <row r="135" spans="2:6" ht="31.5" customHeight="1" x14ac:dyDescent="0.25">
      <c r="B135" s="47" t="s">
        <v>181</v>
      </c>
      <c r="C135" s="41"/>
      <c r="D135" s="41"/>
      <c r="E135" s="41"/>
      <c r="F135" s="41"/>
    </row>
    <row r="136" spans="2:6" ht="23.25" customHeight="1" x14ac:dyDescent="0.25">
      <c r="B136" s="47" t="s">
        <v>182</v>
      </c>
      <c r="C136" s="41"/>
      <c r="D136" s="41"/>
      <c r="E136" s="41"/>
      <c r="F136" s="41"/>
    </row>
    <row r="137" spans="2:6" ht="21" customHeight="1" x14ac:dyDescent="0.25">
      <c r="B137" s="47" t="s">
        <v>183</v>
      </c>
      <c r="C137" s="41"/>
      <c r="D137" s="41"/>
      <c r="E137" s="41"/>
      <c r="F137" s="41"/>
    </row>
    <row r="138" spans="2:6" ht="58.5" customHeight="1" x14ac:dyDescent="0.25">
      <c r="B138" s="48" t="s">
        <v>184</v>
      </c>
      <c r="C138" s="64" t="str">
        <f>IF(C141="x",90,(IF(C140="x",50,(IF(C139="x",10,"")))))</f>
        <v/>
      </c>
      <c r="D138" s="64" t="str">
        <f>IF(D141="x",90,(IF(D140="x",50,(IF(D139="x",10,"")))))</f>
        <v/>
      </c>
      <c r="E138" s="64" t="str">
        <f>IF(E141="x",90,(IF(E140="x",50,(IF(E139="x",10,"")))))</f>
        <v/>
      </c>
      <c r="F138" s="64" t="str">
        <f>IF(F141="x",90,(IF(F140="x",50,(IF(F139="x",10,"")))))</f>
        <v/>
      </c>
    </row>
    <row r="139" spans="2:6" ht="81" customHeight="1" x14ac:dyDescent="0.25">
      <c r="B139" s="47" t="s">
        <v>185</v>
      </c>
      <c r="C139" s="41"/>
      <c r="D139" s="41"/>
      <c r="E139" s="41"/>
      <c r="F139" s="41"/>
    </row>
    <row r="140" spans="2:6" ht="32.25" customHeight="1" x14ac:dyDescent="0.25">
      <c r="B140" s="47" t="s">
        <v>186</v>
      </c>
      <c r="C140" s="41"/>
      <c r="D140" s="41"/>
      <c r="E140" s="41"/>
      <c r="F140" s="41"/>
    </row>
    <row r="141" spans="2:6" ht="24" customHeight="1" x14ac:dyDescent="0.25">
      <c r="B141" s="47" t="s">
        <v>187</v>
      </c>
      <c r="C141" s="41"/>
      <c r="D141" s="41"/>
      <c r="E141" s="41"/>
      <c r="F141" s="41"/>
    </row>
    <row r="142" spans="2:6" ht="38.25" customHeight="1" x14ac:dyDescent="0.25">
      <c r="B142" s="58" t="s">
        <v>188</v>
      </c>
      <c r="C142" s="64" t="str">
        <f>IF(C145="x",90,(IF(C144="x",50,(IF(C143="x",10,"")))))</f>
        <v/>
      </c>
      <c r="D142" s="64" t="str">
        <f>IF(D145="x",90,(IF(D144="x",50,(IF(D143="x",10,"")))))</f>
        <v/>
      </c>
      <c r="E142" s="64" t="str">
        <f>IF(E145="x",90,(IF(E144="x",50,(IF(E143="x",10,"")))))</f>
        <v/>
      </c>
      <c r="F142" s="64" t="str">
        <f>IF(F145="x",90,(IF(F144="x",50,(IF(F143="x",10,"")))))</f>
        <v/>
      </c>
    </row>
    <row r="143" spans="2:6" ht="35.25" customHeight="1" x14ac:dyDescent="0.25">
      <c r="B143" s="47" t="s">
        <v>189</v>
      </c>
      <c r="C143" s="41"/>
      <c r="D143" s="41"/>
      <c r="E143" s="41"/>
      <c r="F143" s="41"/>
    </row>
    <row r="144" spans="2:6" ht="36" customHeight="1" x14ac:dyDescent="0.25">
      <c r="B144" s="47" t="s">
        <v>190</v>
      </c>
      <c r="C144" s="41"/>
      <c r="D144" s="41"/>
      <c r="E144" s="41"/>
      <c r="F144" s="41"/>
    </row>
    <row r="145" spans="2:7" ht="23.25" customHeight="1" x14ac:dyDescent="0.25">
      <c r="B145" s="47" t="s">
        <v>191</v>
      </c>
      <c r="C145" s="41"/>
      <c r="D145" s="41"/>
      <c r="E145" s="41"/>
      <c r="F145" s="41"/>
    </row>
    <row r="146" spans="2:7" ht="36" customHeight="1" x14ac:dyDescent="0.25">
      <c r="B146" s="58" t="s">
        <v>192</v>
      </c>
      <c r="C146" s="64" t="str">
        <f>IF(C149="x",90,(IF(C148="x",50,(IF(C147="x",10,"")))))</f>
        <v/>
      </c>
      <c r="D146" s="64" t="str">
        <f>IF(D149="x",90,(IF(D148="x",50,(IF(D147="x",10,"")))))</f>
        <v/>
      </c>
      <c r="E146" s="64" t="str">
        <f>IF(E149="x",90,(IF(E148="x",50,(IF(E147="x",10,"")))))</f>
        <v/>
      </c>
      <c r="F146" s="64" t="str">
        <f>IF(F149="x",90,(IF(F148="x",50,(IF(F147="x",10,"")))))</f>
        <v/>
      </c>
    </row>
    <row r="147" spans="2:7" ht="44.25" customHeight="1" x14ac:dyDescent="0.25">
      <c r="B147" s="47" t="s">
        <v>193</v>
      </c>
      <c r="C147" s="41"/>
      <c r="D147" s="41"/>
      <c r="E147" s="41"/>
      <c r="F147" s="41"/>
    </row>
    <row r="148" spans="2:7" ht="23.25" customHeight="1" x14ac:dyDescent="0.25">
      <c r="B148" s="47" t="s">
        <v>194</v>
      </c>
      <c r="C148" s="41"/>
      <c r="D148" s="41"/>
      <c r="E148" s="41"/>
      <c r="F148" s="41"/>
    </row>
    <row r="149" spans="2:7" ht="24" customHeight="1" x14ac:dyDescent="0.25">
      <c r="B149" s="47" t="s">
        <v>195</v>
      </c>
      <c r="C149" s="41"/>
      <c r="D149" s="41"/>
      <c r="E149" s="41"/>
      <c r="F149" s="41"/>
    </row>
    <row r="150" spans="2:7" ht="30.75" customHeight="1" x14ac:dyDescent="0.25">
      <c r="B150" s="59" t="s">
        <v>196</v>
      </c>
      <c r="C150" s="66" t="e">
        <f>SUM(C11,C45,C69,C95,C125)</f>
        <v>#DIV/0!</v>
      </c>
      <c r="D150" s="66" t="e">
        <f>SUM(D11,D45,D69,D95,D125)</f>
        <v>#DIV/0!</v>
      </c>
      <c r="E150" s="66" t="e">
        <f>SUM(E11,E45,E69,E95,E125)</f>
        <v>#DIV/0!</v>
      </c>
      <c r="F150" s="66" t="e">
        <f>SUM(F11,F45,F69,F95,F125)</f>
        <v>#DIV/0!</v>
      </c>
    </row>
    <row r="151" spans="2:7" ht="35.25" customHeight="1" x14ac:dyDescent="0.25">
      <c r="B151" s="60" t="s">
        <v>197</v>
      </c>
      <c r="C151" s="67" t="e">
        <f>C150/5</f>
        <v>#DIV/0!</v>
      </c>
      <c r="D151" s="67" t="e">
        <f>D150/5</f>
        <v>#DIV/0!</v>
      </c>
      <c r="E151" s="67" t="e">
        <f>E150/5</f>
        <v>#DIV/0!</v>
      </c>
      <c r="F151" s="67" t="e">
        <f>F150/5</f>
        <v>#DIV/0!</v>
      </c>
    </row>
    <row r="152" spans="2:7" ht="30.75" customHeight="1" x14ac:dyDescent="0.25">
      <c r="B152" s="60" t="s">
        <v>198</v>
      </c>
      <c r="C152" s="68" t="e">
        <f>C151/90</f>
        <v>#DIV/0!</v>
      </c>
      <c r="D152" s="68" t="e">
        <f>D151/90</f>
        <v>#DIV/0!</v>
      </c>
      <c r="E152" s="68" t="e">
        <f>E151/90</f>
        <v>#DIV/0!</v>
      </c>
      <c r="F152" s="68" t="e">
        <f>F151/90</f>
        <v>#DIV/0!</v>
      </c>
    </row>
    <row r="153" spans="2:7" ht="20.25" customHeight="1" x14ac:dyDescent="0.25">
      <c r="B153" s="61" t="s">
        <v>199</v>
      </c>
      <c r="C153" s="69" t="e">
        <f>RANK(C152, C152:F152)</f>
        <v>#DIV/0!</v>
      </c>
      <c r="D153" s="69" t="e">
        <f>RANK(D152, C152:F152)</f>
        <v>#DIV/0!</v>
      </c>
      <c r="E153" s="69" t="e">
        <f>RANK(E152, C152:F152)</f>
        <v>#DIV/0!</v>
      </c>
      <c r="F153" s="69" t="e">
        <f>RANK(F152, C152:F152)</f>
        <v>#DIV/0!</v>
      </c>
    </row>
    <row r="154" spans="2:7" x14ac:dyDescent="0.25"/>
    <row r="155" spans="2:7" hidden="1" x14ac:dyDescent="0.25"/>
    <row r="156" spans="2:7" hidden="1" x14ac:dyDescent="0.25">
      <c r="G156" s="43"/>
    </row>
    <row r="157" spans="2:7" x14ac:dyDescent="0.25"/>
  </sheetData>
  <sheetProtection password="C71F" sheet="1" objects="1" scenarios="1"/>
  <mergeCells count="1">
    <mergeCell ref="B9:R9"/>
  </mergeCells>
  <pageMargins left="0.511811024" right="0.511811024" top="0.78740157499999996" bottom="0.78740157499999996" header="0.31496062000000002" footer="0.31496062000000002"/>
  <pageSetup paperSize="9" scale="56" orientation="portrait" r:id="rId1"/>
  <colBreaks count="1" manualBreakCount="1">
    <brk id="19" max="1048575" man="1"/>
  </colBreaks>
  <ignoredErrors>
    <ignoredError sqref="C11:F12 C16:F16 C20:F20 C24:F24 C28:F28 C32:F32 C36:F36 C40:F40 C45:F46 C49:F49 C61:F61 C69:F70 C74:F74 C78:F78 C82:F82 C86:F86 C90:F90 C95:F96 C100:F100 C104:F104 C108:F108 C112:F112 C116:F116 C120:F120 C125:F126 C130:F130 C134:F134 C138:F138 C142:F142 C146:F146 C150:F153 C63:F65" unlockedFormula="1"/>
  </ignoredError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2"/>
  <sheetViews>
    <sheetView showGridLines="0" zoomScale="90" zoomScaleNormal="90" workbookViewId="0"/>
  </sheetViews>
  <sheetFormatPr defaultColWidth="0" defaultRowHeight="15" zeroHeight="1" x14ac:dyDescent="0.25"/>
  <cols>
    <col min="1" max="1" width="5.7109375" customWidth="1"/>
    <col min="2" max="2" width="30.7109375" customWidth="1"/>
    <col min="3" max="10" width="12.7109375" customWidth="1"/>
    <col min="11" max="11" width="30.7109375" customWidth="1"/>
    <col min="12" max="12" width="5.7109375" customWidth="1"/>
    <col min="13" max="257" width="9.140625" hidden="1"/>
    <col min="258" max="258" width="46.5703125" hidden="1"/>
    <col min="259" max="259" width="18.7109375" hidden="1"/>
    <col min="260" max="260" width="15.85546875" hidden="1"/>
    <col min="261" max="261" width="15" hidden="1"/>
    <col min="262" max="262" width="17.42578125" hidden="1"/>
    <col min="263" max="263" width="13.5703125" hidden="1"/>
    <col min="264" max="264" width="13" hidden="1"/>
    <col min="265" max="265" width="14.140625" hidden="1"/>
    <col min="266" max="266" width="15.5703125" hidden="1"/>
    <col min="267" max="267" width="29.28515625" hidden="1"/>
    <col min="268" max="513" width="9.140625" hidden="1"/>
    <col min="514" max="514" width="46.5703125" hidden="1"/>
    <col min="515" max="515" width="18.7109375" hidden="1"/>
    <col min="516" max="516" width="15.85546875" hidden="1"/>
    <col min="517" max="517" width="15" hidden="1"/>
    <col min="518" max="518" width="17.42578125" hidden="1"/>
    <col min="519" max="519" width="13.5703125" hidden="1"/>
    <col min="520" max="520" width="13" hidden="1"/>
    <col min="521" max="521" width="14.140625" hidden="1"/>
    <col min="522" max="522" width="15.5703125" hidden="1"/>
    <col min="523" max="523" width="29.28515625" hidden="1"/>
    <col min="524" max="769" width="9.140625" hidden="1"/>
    <col min="770" max="770" width="46.5703125" hidden="1"/>
    <col min="771" max="771" width="18.7109375" hidden="1"/>
    <col min="772" max="772" width="15.85546875" hidden="1"/>
    <col min="773" max="773" width="15" hidden="1"/>
    <col min="774" max="774" width="17.42578125" hidden="1"/>
    <col min="775" max="775" width="13.5703125" hidden="1"/>
    <col min="776" max="776" width="13" hidden="1"/>
    <col min="777" max="777" width="14.140625" hidden="1"/>
    <col min="778" max="778" width="15.5703125" hidden="1"/>
    <col min="779" max="779" width="29.28515625" hidden="1"/>
    <col min="780" max="1025" width="9.140625" hidden="1"/>
    <col min="1026" max="1026" width="46.5703125" hidden="1"/>
    <col min="1027" max="1027" width="18.7109375" hidden="1"/>
    <col min="1028" max="1028" width="15.85546875" hidden="1"/>
    <col min="1029" max="1029" width="15" hidden="1"/>
    <col min="1030" max="1030" width="17.42578125" hidden="1"/>
    <col min="1031" max="1031" width="13.5703125" hidden="1"/>
    <col min="1032" max="1032" width="13" hidden="1"/>
    <col min="1033" max="1033" width="14.140625" hidden="1"/>
    <col min="1034" max="1034" width="15.5703125" hidden="1"/>
    <col min="1035" max="1035" width="29.28515625" hidden="1"/>
    <col min="1036" max="1281" width="9.140625" hidden="1"/>
    <col min="1282" max="1282" width="46.5703125" hidden="1"/>
    <col min="1283" max="1283" width="18.7109375" hidden="1"/>
    <col min="1284" max="1284" width="15.85546875" hidden="1"/>
    <col min="1285" max="1285" width="15" hidden="1"/>
    <col min="1286" max="1286" width="17.42578125" hidden="1"/>
    <col min="1287" max="1287" width="13.5703125" hidden="1"/>
    <col min="1288" max="1288" width="13" hidden="1"/>
    <col min="1289" max="1289" width="14.140625" hidden="1"/>
    <col min="1290" max="1290" width="15.5703125" hidden="1"/>
    <col min="1291" max="1291" width="29.28515625" hidden="1"/>
    <col min="1292" max="1537" width="9.140625" hidden="1"/>
    <col min="1538" max="1538" width="46.5703125" hidden="1"/>
    <col min="1539" max="1539" width="18.7109375" hidden="1"/>
    <col min="1540" max="1540" width="15.85546875" hidden="1"/>
    <col min="1541" max="1541" width="15" hidden="1"/>
    <col min="1542" max="1542" width="17.42578125" hidden="1"/>
    <col min="1543" max="1543" width="13.5703125" hidden="1"/>
    <col min="1544" max="1544" width="13" hidden="1"/>
    <col min="1545" max="1545" width="14.140625" hidden="1"/>
    <col min="1546" max="1546" width="15.5703125" hidden="1"/>
    <col min="1547" max="1547" width="29.28515625" hidden="1"/>
    <col min="1548" max="1793" width="9.140625" hidden="1"/>
    <col min="1794" max="1794" width="46.5703125" hidden="1"/>
    <col min="1795" max="1795" width="18.7109375" hidden="1"/>
    <col min="1796" max="1796" width="15.85546875" hidden="1"/>
    <col min="1797" max="1797" width="15" hidden="1"/>
    <col min="1798" max="1798" width="17.42578125" hidden="1"/>
    <col min="1799" max="1799" width="13.5703125" hidden="1"/>
    <col min="1800" max="1800" width="13" hidden="1"/>
    <col min="1801" max="1801" width="14.140625" hidden="1"/>
    <col min="1802" max="1802" width="15.5703125" hidden="1"/>
    <col min="1803" max="1803" width="29.28515625" hidden="1"/>
    <col min="1804" max="2049" width="9.140625" hidden="1"/>
    <col min="2050" max="2050" width="46.5703125" hidden="1"/>
    <col min="2051" max="2051" width="18.7109375" hidden="1"/>
    <col min="2052" max="2052" width="15.85546875" hidden="1"/>
    <col min="2053" max="2053" width="15" hidden="1"/>
    <col min="2054" max="2054" width="17.42578125" hidden="1"/>
    <col min="2055" max="2055" width="13.5703125" hidden="1"/>
    <col min="2056" max="2056" width="13" hidden="1"/>
    <col min="2057" max="2057" width="14.140625" hidden="1"/>
    <col min="2058" max="2058" width="15.5703125" hidden="1"/>
    <col min="2059" max="2059" width="29.28515625" hidden="1"/>
    <col min="2060" max="2305" width="9.140625" hidden="1"/>
    <col min="2306" max="2306" width="46.5703125" hidden="1"/>
    <col min="2307" max="2307" width="18.7109375" hidden="1"/>
    <col min="2308" max="2308" width="15.85546875" hidden="1"/>
    <col min="2309" max="2309" width="15" hidden="1"/>
    <col min="2310" max="2310" width="17.42578125" hidden="1"/>
    <col min="2311" max="2311" width="13.5703125" hidden="1"/>
    <col min="2312" max="2312" width="13" hidden="1"/>
    <col min="2313" max="2313" width="14.140625" hidden="1"/>
    <col min="2314" max="2314" width="15.5703125" hidden="1"/>
    <col min="2315" max="2315" width="29.28515625" hidden="1"/>
    <col min="2316" max="2561" width="9.140625" hidden="1"/>
    <col min="2562" max="2562" width="46.5703125" hidden="1"/>
    <col min="2563" max="2563" width="18.7109375" hidden="1"/>
    <col min="2564" max="2564" width="15.85546875" hidden="1"/>
    <col min="2565" max="2565" width="15" hidden="1"/>
    <col min="2566" max="2566" width="17.42578125" hidden="1"/>
    <col min="2567" max="2567" width="13.5703125" hidden="1"/>
    <col min="2568" max="2568" width="13" hidden="1"/>
    <col min="2569" max="2569" width="14.140625" hidden="1"/>
    <col min="2570" max="2570" width="15.5703125" hidden="1"/>
    <col min="2571" max="2571" width="29.28515625" hidden="1"/>
    <col min="2572" max="2817" width="9.140625" hidden="1"/>
    <col min="2818" max="2818" width="46.5703125" hidden="1"/>
    <col min="2819" max="2819" width="18.7109375" hidden="1"/>
    <col min="2820" max="2820" width="15.85546875" hidden="1"/>
    <col min="2821" max="2821" width="15" hidden="1"/>
    <col min="2822" max="2822" width="17.42578125" hidden="1"/>
    <col min="2823" max="2823" width="13.5703125" hidden="1"/>
    <col min="2824" max="2824" width="13" hidden="1"/>
    <col min="2825" max="2825" width="14.140625" hidden="1"/>
    <col min="2826" max="2826" width="15.5703125" hidden="1"/>
    <col min="2827" max="2827" width="29.28515625" hidden="1"/>
    <col min="2828" max="3073" width="9.140625" hidden="1"/>
    <col min="3074" max="3074" width="46.5703125" hidden="1"/>
    <col min="3075" max="3075" width="18.7109375" hidden="1"/>
    <col min="3076" max="3076" width="15.85546875" hidden="1"/>
    <col min="3077" max="3077" width="15" hidden="1"/>
    <col min="3078" max="3078" width="17.42578125" hidden="1"/>
    <col min="3079" max="3079" width="13.5703125" hidden="1"/>
    <col min="3080" max="3080" width="13" hidden="1"/>
    <col min="3081" max="3081" width="14.140625" hidden="1"/>
    <col min="3082" max="3082" width="15.5703125" hidden="1"/>
    <col min="3083" max="3083" width="29.28515625" hidden="1"/>
    <col min="3084" max="3329" width="9.140625" hidden="1"/>
    <col min="3330" max="3330" width="46.5703125" hidden="1"/>
    <col min="3331" max="3331" width="18.7109375" hidden="1"/>
    <col min="3332" max="3332" width="15.85546875" hidden="1"/>
    <col min="3333" max="3333" width="15" hidden="1"/>
    <col min="3334" max="3334" width="17.42578125" hidden="1"/>
    <col min="3335" max="3335" width="13.5703125" hidden="1"/>
    <col min="3336" max="3336" width="13" hidden="1"/>
    <col min="3337" max="3337" width="14.140625" hidden="1"/>
    <col min="3338" max="3338" width="15.5703125" hidden="1"/>
    <col min="3339" max="3339" width="29.28515625" hidden="1"/>
    <col min="3340" max="3585" width="9.140625" hidden="1"/>
    <col min="3586" max="3586" width="46.5703125" hidden="1"/>
    <col min="3587" max="3587" width="18.7109375" hidden="1"/>
    <col min="3588" max="3588" width="15.85546875" hidden="1"/>
    <col min="3589" max="3589" width="15" hidden="1"/>
    <col min="3590" max="3590" width="17.42578125" hidden="1"/>
    <col min="3591" max="3591" width="13.5703125" hidden="1"/>
    <col min="3592" max="3592" width="13" hidden="1"/>
    <col min="3593" max="3593" width="14.140625" hidden="1"/>
    <col min="3594" max="3594" width="15.5703125" hidden="1"/>
    <col min="3595" max="3595" width="29.28515625" hidden="1"/>
    <col min="3596" max="3841" width="9.140625" hidden="1"/>
    <col min="3842" max="3842" width="46.5703125" hidden="1"/>
    <col min="3843" max="3843" width="18.7109375" hidden="1"/>
    <col min="3844" max="3844" width="15.85546875" hidden="1"/>
    <col min="3845" max="3845" width="15" hidden="1"/>
    <col min="3846" max="3846" width="17.42578125" hidden="1"/>
    <col min="3847" max="3847" width="13.5703125" hidden="1"/>
    <col min="3848" max="3848" width="13" hidden="1"/>
    <col min="3849" max="3849" width="14.140625" hidden="1"/>
    <col min="3850" max="3850" width="15.5703125" hidden="1"/>
    <col min="3851" max="3851" width="29.28515625" hidden="1"/>
    <col min="3852" max="4097" width="9.140625" hidden="1"/>
    <col min="4098" max="4098" width="46.5703125" hidden="1"/>
    <col min="4099" max="4099" width="18.7109375" hidden="1"/>
    <col min="4100" max="4100" width="15.85546875" hidden="1"/>
    <col min="4101" max="4101" width="15" hidden="1"/>
    <col min="4102" max="4102" width="17.42578125" hidden="1"/>
    <col min="4103" max="4103" width="13.5703125" hidden="1"/>
    <col min="4104" max="4104" width="13" hidden="1"/>
    <col min="4105" max="4105" width="14.140625" hidden="1"/>
    <col min="4106" max="4106" width="15.5703125" hidden="1"/>
    <col min="4107" max="4107" width="29.28515625" hidden="1"/>
    <col min="4108" max="4353" width="9.140625" hidden="1"/>
    <col min="4354" max="4354" width="46.5703125" hidden="1"/>
    <col min="4355" max="4355" width="18.7109375" hidden="1"/>
    <col min="4356" max="4356" width="15.85546875" hidden="1"/>
    <col min="4357" max="4357" width="15" hidden="1"/>
    <col min="4358" max="4358" width="17.42578125" hidden="1"/>
    <col min="4359" max="4359" width="13.5703125" hidden="1"/>
    <col min="4360" max="4360" width="13" hidden="1"/>
    <col min="4361" max="4361" width="14.140625" hidden="1"/>
    <col min="4362" max="4362" width="15.5703125" hidden="1"/>
    <col min="4363" max="4363" width="29.28515625" hidden="1"/>
    <col min="4364" max="4609" width="9.140625" hidden="1"/>
    <col min="4610" max="4610" width="46.5703125" hidden="1"/>
    <col min="4611" max="4611" width="18.7109375" hidden="1"/>
    <col min="4612" max="4612" width="15.85546875" hidden="1"/>
    <col min="4613" max="4613" width="15" hidden="1"/>
    <col min="4614" max="4614" width="17.42578125" hidden="1"/>
    <col min="4615" max="4615" width="13.5703125" hidden="1"/>
    <col min="4616" max="4616" width="13" hidden="1"/>
    <col min="4617" max="4617" width="14.140625" hidden="1"/>
    <col min="4618" max="4618" width="15.5703125" hidden="1"/>
    <col min="4619" max="4619" width="29.28515625" hidden="1"/>
    <col min="4620" max="4865" width="9.140625" hidden="1"/>
    <col min="4866" max="4866" width="46.5703125" hidden="1"/>
    <col min="4867" max="4867" width="18.7109375" hidden="1"/>
    <col min="4868" max="4868" width="15.85546875" hidden="1"/>
    <col min="4869" max="4869" width="15" hidden="1"/>
    <col min="4870" max="4870" width="17.42578125" hidden="1"/>
    <col min="4871" max="4871" width="13.5703125" hidden="1"/>
    <col min="4872" max="4872" width="13" hidden="1"/>
    <col min="4873" max="4873" width="14.140625" hidden="1"/>
    <col min="4874" max="4874" width="15.5703125" hidden="1"/>
    <col min="4875" max="4875" width="29.28515625" hidden="1"/>
    <col min="4876" max="5121" width="9.140625" hidden="1"/>
    <col min="5122" max="5122" width="46.5703125" hidden="1"/>
    <col min="5123" max="5123" width="18.7109375" hidden="1"/>
    <col min="5124" max="5124" width="15.85546875" hidden="1"/>
    <col min="5125" max="5125" width="15" hidden="1"/>
    <col min="5126" max="5126" width="17.42578125" hidden="1"/>
    <col min="5127" max="5127" width="13.5703125" hidden="1"/>
    <col min="5128" max="5128" width="13" hidden="1"/>
    <col min="5129" max="5129" width="14.140625" hidden="1"/>
    <col min="5130" max="5130" width="15.5703125" hidden="1"/>
    <col min="5131" max="5131" width="29.28515625" hidden="1"/>
    <col min="5132" max="5377" width="9.140625" hidden="1"/>
    <col min="5378" max="5378" width="46.5703125" hidden="1"/>
    <col min="5379" max="5379" width="18.7109375" hidden="1"/>
    <col min="5380" max="5380" width="15.85546875" hidden="1"/>
    <col min="5381" max="5381" width="15" hidden="1"/>
    <col min="5382" max="5382" width="17.42578125" hidden="1"/>
    <col min="5383" max="5383" width="13.5703125" hidden="1"/>
    <col min="5384" max="5384" width="13" hidden="1"/>
    <col min="5385" max="5385" width="14.140625" hidden="1"/>
    <col min="5386" max="5386" width="15.5703125" hidden="1"/>
    <col min="5387" max="5387" width="29.28515625" hidden="1"/>
    <col min="5388" max="5633" width="9.140625" hidden="1"/>
    <col min="5634" max="5634" width="46.5703125" hidden="1"/>
    <col min="5635" max="5635" width="18.7109375" hidden="1"/>
    <col min="5636" max="5636" width="15.85546875" hidden="1"/>
    <col min="5637" max="5637" width="15" hidden="1"/>
    <col min="5638" max="5638" width="17.42578125" hidden="1"/>
    <col min="5639" max="5639" width="13.5703125" hidden="1"/>
    <col min="5640" max="5640" width="13" hidden="1"/>
    <col min="5641" max="5641" width="14.140625" hidden="1"/>
    <col min="5642" max="5642" width="15.5703125" hidden="1"/>
    <col min="5643" max="5643" width="29.28515625" hidden="1"/>
    <col min="5644" max="5889" width="9.140625" hidden="1"/>
    <col min="5890" max="5890" width="46.5703125" hidden="1"/>
    <col min="5891" max="5891" width="18.7109375" hidden="1"/>
    <col min="5892" max="5892" width="15.85546875" hidden="1"/>
    <col min="5893" max="5893" width="15" hidden="1"/>
    <col min="5894" max="5894" width="17.42578125" hidden="1"/>
    <col min="5895" max="5895" width="13.5703125" hidden="1"/>
    <col min="5896" max="5896" width="13" hidden="1"/>
    <col min="5897" max="5897" width="14.140625" hidden="1"/>
    <col min="5898" max="5898" width="15.5703125" hidden="1"/>
    <col min="5899" max="5899" width="29.28515625" hidden="1"/>
    <col min="5900" max="6145" width="9.140625" hidden="1"/>
    <col min="6146" max="6146" width="46.5703125" hidden="1"/>
    <col min="6147" max="6147" width="18.7109375" hidden="1"/>
    <col min="6148" max="6148" width="15.85546875" hidden="1"/>
    <col min="6149" max="6149" width="15" hidden="1"/>
    <col min="6150" max="6150" width="17.42578125" hidden="1"/>
    <col min="6151" max="6151" width="13.5703125" hidden="1"/>
    <col min="6152" max="6152" width="13" hidden="1"/>
    <col min="6153" max="6153" width="14.140625" hidden="1"/>
    <col min="6154" max="6154" width="15.5703125" hidden="1"/>
    <col min="6155" max="6155" width="29.28515625" hidden="1"/>
    <col min="6156" max="6401" width="9.140625" hidden="1"/>
    <col min="6402" max="6402" width="46.5703125" hidden="1"/>
    <col min="6403" max="6403" width="18.7109375" hidden="1"/>
    <col min="6404" max="6404" width="15.85546875" hidden="1"/>
    <col min="6405" max="6405" width="15" hidden="1"/>
    <col min="6406" max="6406" width="17.42578125" hidden="1"/>
    <col min="6407" max="6407" width="13.5703125" hidden="1"/>
    <col min="6408" max="6408" width="13" hidden="1"/>
    <col min="6409" max="6409" width="14.140625" hidden="1"/>
    <col min="6410" max="6410" width="15.5703125" hidden="1"/>
    <col min="6411" max="6411" width="29.28515625" hidden="1"/>
    <col min="6412" max="6657" width="9.140625" hidden="1"/>
    <col min="6658" max="6658" width="46.5703125" hidden="1"/>
    <col min="6659" max="6659" width="18.7109375" hidden="1"/>
    <col min="6660" max="6660" width="15.85546875" hidden="1"/>
    <col min="6661" max="6661" width="15" hidden="1"/>
    <col min="6662" max="6662" width="17.42578125" hidden="1"/>
    <col min="6663" max="6663" width="13.5703125" hidden="1"/>
    <col min="6664" max="6664" width="13" hidden="1"/>
    <col min="6665" max="6665" width="14.140625" hidden="1"/>
    <col min="6666" max="6666" width="15.5703125" hidden="1"/>
    <col min="6667" max="6667" width="29.28515625" hidden="1"/>
    <col min="6668" max="6913" width="9.140625" hidden="1"/>
    <col min="6914" max="6914" width="46.5703125" hidden="1"/>
    <col min="6915" max="6915" width="18.7109375" hidden="1"/>
    <col min="6916" max="6916" width="15.85546875" hidden="1"/>
    <col min="6917" max="6917" width="15" hidden="1"/>
    <col min="6918" max="6918" width="17.42578125" hidden="1"/>
    <col min="6919" max="6919" width="13.5703125" hidden="1"/>
    <col min="6920" max="6920" width="13" hidden="1"/>
    <col min="6921" max="6921" width="14.140625" hidden="1"/>
    <col min="6922" max="6922" width="15.5703125" hidden="1"/>
    <col min="6923" max="6923" width="29.28515625" hidden="1"/>
    <col min="6924" max="7169" width="9.140625" hidden="1"/>
    <col min="7170" max="7170" width="46.5703125" hidden="1"/>
    <col min="7171" max="7171" width="18.7109375" hidden="1"/>
    <col min="7172" max="7172" width="15.85546875" hidden="1"/>
    <col min="7173" max="7173" width="15" hidden="1"/>
    <col min="7174" max="7174" width="17.42578125" hidden="1"/>
    <col min="7175" max="7175" width="13.5703125" hidden="1"/>
    <col min="7176" max="7176" width="13" hidden="1"/>
    <col min="7177" max="7177" width="14.140625" hidden="1"/>
    <col min="7178" max="7178" width="15.5703125" hidden="1"/>
    <col min="7179" max="7179" width="29.28515625" hidden="1"/>
    <col min="7180" max="7425" width="9.140625" hidden="1"/>
    <col min="7426" max="7426" width="46.5703125" hidden="1"/>
    <col min="7427" max="7427" width="18.7109375" hidden="1"/>
    <col min="7428" max="7428" width="15.85546875" hidden="1"/>
    <col min="7429" max="7429" width="15" hidden="1"/>
    <col min="7430" max="7430" width="17.42578125" hidden="1"/>
    <col min="7431" max="7431" width="13.5703125" hidden="1"/>
    <col min="7432" max="7432" width="13" hidden="1"/>
    <col min="7433" max="7433" width="14.140625" hidden="1"/>
    <col min="7434" max="7434" width="15.5703125" hidden="1"/>
    <col min="7435" max="7435" width="29.28515625" hidden="1"/>
    <col min="7436" max="7681" width="9.140625" hidden="1"/>
    <col min="7682" max="7682" width="46.5703125" hidden="1"/>
    <col min="7683" max="7683" width="18.7109375" hidden="1"/>
    <col min="7684" max="7684" width="15.85546875" hidden="1"/>
    <col min="7685" max="7685" width="15" hidden="1"/>
    <col min="7686" max="7686" width="17.42578125" hidden="1"/>
    <col min="7687" max="7687" width="13.5703125" hidden="1"/>
    <col min="7688" max="7688" width="13" hidden="1"/>
    <col min="7689" max="7689" width="14.140625" hidden="1"/>
    <col min="7690" max="7690" width="15.5703125" hidden="1"/>
    <col min="7691" max="7691" width="29.28515625" hidden="1"/>
    <col min="7692" max="7937" width="9.140625" hidden="1"/>
    <col min="7938" max="7938" width="46.5703125" hidden="1"/>
    <col min="7939" max="7939" width="18.7109375" hidden="1"/>
    <col min="7940" max="7940" width="15.85546875" hidden="1"/>
    <col min="7941" max="7941" width="15" hidden="1"/>
    <col min="7942" max="7942" width="17.42578125" hidden="1"/>
    <col min="7943" max="7943" width="13.5703125" hidden="1"/>
    <col min="7944" max="7944" width="13" hidden="1"/>
    <col min="7945" max="7945" width="14.140625" hidden="1"/>
    <col min="7946" max="7946" width="15.5703125" hidden="1"/>
    <col min="7947" max="7947" width="29.28515625" hidden="1"/>
    <col min="7948" max="8193" width="9.140625" hidden="1"/>
    <col min="8194" max="8194" width="46.5703125" hidden="1"/>
    <col min="8195" max="8195" width="18.7109375" hidden="1"/>
    <col min="8196" max="8196" width="15.85546875" hidden="1"/>
    <col min="8197" max="8197" width="15" hidden="1"/>
    <col min="8198" max="8198" width="17.42578125" hidden="1"/>
    <col min="8199" max="8199" width="13.5703125" hidden="1"/>
    <col min="8200" max="8200" width="13" hidden="1"/>
    <col min="8201" max="8201" width="14.140625" hidden="1"/>
    <col min="8202" max="8202" width="15.5703125" hidden="1"/>
    <col min="8203" max="8203" width="29.28515625" hidden="1"/>
    <col min="8204" max="8449" width="9.140625" hidden="1"/>
    <col min="8450" max="8450" width="46.5703125" hidden="1"/>
    <col min="8451" max="8451" width="18.7109375" hidden="1"/>
    <col min="8452" max="8452" width="15.85546875" hidden="1"/>
    <col min="8453" max="8453" width="15" hidden="1"/>
    <col min="8454" max="8454" width="17.42578125" hidden="1"/>
    <col min="8455" max="8455" width="13.5703125" hidden="1"/>
    <col min="8456" max="8456" width="13" hidden="1"/>
    <col min="8457" max="8457" width="14.140625" hidden="1"/>
    <col min="8458" max="8458" width="15.5703125" hidden="1"/>
    <col min="8459" max="8459" width="29.28515625" hidden="1"/>
    <col min="8460" max="8705" width="9.140625" hidden="1"/>
    <col min="8706" max="8706" width="46.5703125" hidden="1"/>
    <col min="8707" max="8707" width="18.7109375" hidden="1"/>
    <col min="8708" max="8708" width="15.85546875" hidden="1"/>
    <col min="8709" max="8709" width="15" hidden="1"/>
    <col min="8710" max="8710" width="17.42578125" hidden="1"/>
    <col min="8711" max="8711" width="13.5703125" hidden="1"/>
    <col min="8712" max="8712" width="13" hidden="1"/>
    <col min="8713" max="8713" width="14.140625" hidden="1"/>
    <col min="8714" max="8714" width="15.5703125" hidden="1"/>
    <col min="8715" max="8715" width="29.28515625" hidden="1"/>
    <col min="8716" max="8961" width="9.140625" hidden="1"/>
    <col min="8962" max="8962" width="46.5703125" hidden="1"/>
    <col min="8963" max="8963" width="18.7109375" hidden="1"/>
    <col min="8964" max="8964" width="15.85546875" hidden="1"/>
    <col min="8965" max="8965" width="15" hidden="1"/>
    <col min="8966" max="8966" width="17.42578125" hidden="1"/>
    <col min="8967" max="8967" width="13.5703125" hidden="1"/>
    <col min="8968" max="8968" width="13" hidden="1"/>
    <col min="8969" max="8969" width="14.140625" hidden="1"/>
    <col min="8970" max="8970" width="15.5703125" hidden="1"/>
    <col min="8971" max="8971" width="29.28515625" hidden="1"/>
    <col min="8972" max="9217" width="9.140625" hidden="1"/>
    <col min="9218" max="9218" width="46.5703125" hidden="1"/>
    <col min="9219" max="9219" width="18.7109375" hidden="1"/>
    <col min="9220" max="9220" width="15.85546875" hidden="1"/>
    <col min="9221" max="9221" width="15" hidden="1"/>
    <col min="9222" max="9222" width="17.42578125" hidden="1"/>
    <col min="9223" max="9223" width="13.5703125" hidden="1"/>
    <col min="9224" max="9224" width="13" hidden="1"/>
    <col min="9225" max="9225" width="14.140625" hidden="1"/>
    <col min="9226" max="9226" width="15.5703125" hidden="1"/>
    <col min="9227" max="9227" width="29.28515625" hidden="1"/>
    <col min="9228" max="9473" width="9.140625" hidden="1"/>
    <col min="9474" max="9474" width="46.5703125" hidden="1"/>
    <col min="9475" max="9475" width="18.7109375" hidden="1"/>
    <col min="9476" max="9476" width="15.85546875" hidden="1"/>
    <col min="9477" max="9477" width="15" hidden="1"/>
    <col min="9478" max="9478" width="17.42578125" hidden="1"/>
    <col min="9479" max="9479" width="13.5703125" hidden="1"/>
    <col min="9480" max="9480" width="13" hidden="1"/>
    <col min="9481" max="9481" width="14.140625" hidden="1"/>
    <col min="9482" max="9482" width="15.5703125" hidden="1"/>
    <col min="9483" max="9483" width="29.28515625" hidden="1"/>
    <col min="9484" max="9729" width="9.140625" hidden="1"/>
    <col min="9730" max="9730" width="46.5703125" hidden="1"/>
    <col min="9731" max="9731" width="18.7109375" hidden="1"/>
    <col min="9732" max="9732" width="15.85546875" hidden="1"/>
    <col min="9733" max="9733" width="15" hidden="1"/>
    <col min="9734" max="9734" width="17.42578125" hidden="1"/>
    <col min="9735" max="9735" width="13.5703125" hidden="1"/>
    <col min="9736" max="9736" width="13" hidden="1"/>
    <col min="9737" max="9737" width="14.140625" hidden="1"/>
    <col min="9738" max="9738" width="15.5703125" hidden="1"/>
    <col min="9739" max="9739" width="29.28515625" hidden="1"/>
    <col min="9740" max="9985" width="9.140625" hidden="1"/>
    <col min="9986" max="9986" width="46.5703125" hidden="1"/>
    <col min="9987" max="9987" width="18.7109375" hidden="1"/>
    <col min="9988" max="9988" width="15.85546875" hidden="1"/>
    <col min="9989" max="9989" width="15" hidden="1"/>
    <col min="9990" max="9990" width="17.42578125" hidden="1"/>
    <col min="9991" max="9991" width="13.5703125" hidden="1"/>
    <col min="9992" max="9992" width="13" hidden="1"/>
    <col min="9993" max="9993" width="14.140625" hidden="1"/>
    <col min="9994" max="9994" width="15.5703125" hidden="1"/>
    <col min="9995" max="9995" width="29.28515625" hidden="1"/>
    <col min="9996" max="10241" width="9.140625" hidden="1"/>
    <col min="10242" max="10242" width="46.5703125" hidden="1"/>
    <col min="10243" max="10243" width="18.7109375" hidden="1"/>
    <col min="10244" max="10244" width="15.85546875" hidden="1"/>
    <col min="10245" max="10245" width="15" hidden="1"/>
    <col min="10246" max="10246" width="17.42578125" hidden="1"/>
    <col min="10247" max="10247" width="13.5703125" hidden="1"/>
    <col min="10248" max="10248" width="13" hidden="1"/>
    <col min="10249" max="10249" width="14.140625" hidden="1"/>
    <col min="10250" max="10250" width="15.5703125" hidden="1"/>
    <col min="10251" max="10251" width="29.28515625" hidden="1"/>
    <col min="10252" max="10497" width="9.140625" hidden="1"/>
    <col min="10498" max="10498" width="46.5703125" hidden="1"/>
    <col min="10499" max="10499" width="18.7109375" hidden="1"/>
    <col min="10500" max="10500" width="15.85546875" hidden="1"/>
    <col min="10501" max="10501" width="15" hidden="1"/>
    <col min="10502" max="10502" width="17.42578125" hidden="1"/>
    <col min="10503" max="10503" width="13.5703125" hidden="1"/>
    <col min="10504" max="10504" width="13" hidden="1"/>
    <col min="10505" max="10505" width="14.140625" hidden="1"/>
    <col min="10506" max="10506" width="15.5703125" hidden="1"/>
    <col min="10507" max="10507" width="29.28515625" hidden="1"/>
    <col min="10508" max="10753" width="9.140625" hidden="1"/>
    <col min="10754" max="10754" width="46.5703125" hidden="1"/>
    <col min="10755" max="10755" width="18.7109375" hidden="1"/>
    <col min="10756" max="10756" width="15.85546875" hidden="1"/>
    <col min="10757" max="10757" width="15" hidden="1"/>
    <col min="10758" max="10758" width="17.42578125" hidden="1"/>
    <col min="10759" max="10759" width="13.5703125" hidden="1"/>
    <col min="10760" max="10760" width="13" hidden="1"/>
    <col min="10761" max="10761" width="14.140625" hidden="1"/>
    <col min="10762" max="10762" width="15.5703125" hidden="1"/>
    <col min="10763" max="10763" width="29.28515625" hidden="1"/>
    <col min="10764" max="11009" width="9.140625" hidden="1"/>
    <col min="11010" max="11010" width="46.5703125" hidden="1"/>
    <col min="11011" max="11011" width="18.7109375" hidden="1"/>
    <col min="11012" max="11012" width="15.85546875" hidden="1"/>
    <col min="11013" max="11013" width="15" hidden="1"/>
    <col min="11014" max="11014" width="17.42578125" hidden="1"/>
    <col min="11015" max="11015" width="13.5703125" hidden="1"/>
    <col min="11016" max="11016" width="13" hidden="1"/>
    <col min="11017" max="11017" width="14.140625" hidden="1"/>
    <col min="11018" max="11018" width="15.5703125" hidden="1"/>
    <col min="11019" max="11019" width="29.28515625" hidden="1"/>
    <col min="11020" max="11265" width="9.140625" hidden="1"/>
    <col min="11266" max="11266" width="46.5703125" hidden="1"/>
    <col min="11267" max="11267" width="18.7109375" hidden="1"/>
    <col min="11268" max="11268" width="15.85546875" hidden="1"/>
    <col min="11269" max="11269" width="15" hidden="1"/>
    <col min="11270" max="11270" width="17.42578125" hidden="1"/>
    <col min="11271" max="11271" width="13.5703125" hidden="1"/>
    <col min="11272" max="11272" width="13" hidden="1"/>
    <col min="11273" max="11273" width="14.140625" hidden="1"/>
    <col min="11274" max="11274" width="15.5703125" hidden="1"/>
    <col min="11275" max="11275" width="29.28515625" hidden="1"/>
    <col min="11276" max="11521" width="9.140625" hidden="1"/>
    <col min="11522" max="11522" width="46.5703125" hidden="1"/>
    <col min="11523" max="11523" width="18.7109375" hidden="1"/>
    <col min="11524" max="11524" width="15.85546875" hidden="1"/>
    <col min="11525" max="11525" width="15" hidden="1"/>
    <col min="11526" max="11526" width="17.42578125" hidden="1"/>
    <col min="11527" max="11527" width="13.5703125" hidden="1"/>
    <col min="11528" max="11528" width="13" hidden="1"/>
    <col min="11529" max="11529" width="14.140625" hidden="1"/>
    <col min="11530" max="11530" width="15.5703125" hidden="1"/>
    <col min="11531" max="11531" width="29.28515625" hidden="1"/>
    <col min="11532" max="11777" width="9.140625" hidden="1"/>
    <col min="11778" max="11778" width="46.5703125" hidden="1"/>
    <col min="11779" max="11779" width="18.7109375" hidden="1"/>
    <col min="11780" max="11780" width="15.85546875" hidden="1"/>
    <col min="11781" max="11781" width="15" hidden="1"/>
    <col min="11782" max="11782" width="17.42578125" hidden="1"/>
    <col min="11783" max="11783" width="13.5703125" hidden="1"/>
    <col min="11784" max="11784" width="13" hidden="1"/>
    <col min="11785" max="11785" width="14.140625" hidden="1"/>
    <col min="11786" max="11786" width="15.5703125" hidden="1"/>
    <col min="11787" max="11787" width="29.28515625" hidden="1"/>
    <col min="11788" max="12033" width="9.140625" hidden="1"/>
    <col min="12034" max="12034" width="46.5703125" hidden="1"/>
    <col min="12035" max="12035" width="18.7109375" hidden="1"/>
    <col min="12036" max="12036" width="15.85546875" hidden="1"/>
    <col min="12037" max="12037" width="15" hidden="1"/>
    <col min="12038" max="12038" width="17.42578125" hidden="1"/>
    <col min="12039" max="12039" width="13.5703125" hidden="1"/>
    <col min="12040" max="12040" width="13" hidden="1"/>
    <col min="12041" max="12041" width="14.140625" hidden="1"/>
    <col min="12042" max="12042" width="15.5703125" hidden="1"/>
    <col min="12043" max="12043" width="29.28515625" hidden="1"/>
    <col min="12044" max="12289" width="9.140625" hidden="1"/>
    <col min="12290" max="12290" width="46.5703125" hidden="1"/>
    <col min="12291" max="12291" width="18.7109375" hidden="1"/>
    <col min="12292" max="12292" width="15.85546875" hidden="1"/>
    <col min="12293" max="12293" width="15" hidden="1"/>
    <col min="12294" max="12294" width="17.42578125" hidden="1"/>
    <col min="12295" max="12295" width="13.5703125" hidden="1"/>
    <col min="12296" max="12296" width="13" hidden="1"/>
    <col min="12297" max="12297" width="14.140625" hidden="1"/>
    <col min="12298" max="12298" width="15.5703125" hidden="1"/>
    <col min="12299" max="12299" width="29.28515625" hidden="1"/>
    <col min="12300" max="12545" width="9.140625" hidden="1"/>
    <col min="12546" max="12546" width="46.5703125" hidden="1"/>
    <col min="12547" max="12547" width="18.7109375" hidden="1"/>
    <col min="12548" max="12548" width="15.85546875" hidden="1"/>
    <col min="12549" max="12549" width="15" hidden="1"/>
    <col min="12550" max="12550" width="17.42578125" hidden="1"/>
    <col min="12551" max="12551" width="13.5703125" hidden="1"/>
    <col min="12552" max="12552" width="13" hidden="1"/>
    <col min="12553" max="12553" width="14.140625" hidden="1"/>
    <col min="12554" max="12554" width="15.5703125" hidden="1"/>
    <col min="12555" max="12555" width="29.28515625" hidden="1"/>
    <col min="12556" max="12801" width="9.140625" hidden="1"/>
    <col min="12802" max="12802" width="46.5703125" hidden="1"/>
    <col min="12803" max="12803" width="18.7109375" hidden="1"/>
    <col min="12804" max="12804" width="15.85546875" hidden="1"/>
    <col min="12805" max="12805" width="15" hidden="1"/>
    <col min="12806" max="12806" width="17.42578125" hidden="1"/>
    <col min="12807" max="12807" width="13.5703125" hidden="1"/>
    <col min="12808" max="12808" width="13" hidden="1"/>
    <col min="12809" max="12809" width="14.140625" hidden="1"/>
    <col min="12810" max="12810" width="15.5703125" hidden="1"/>
    <col min="12811" max="12811" width="29.28515625" hidden="1"/>
    <col min="12812" max="13057" width="9.140625" hidden="1"/>
    <col min="13058" max="13058" width="46.5703125" hidden="1"/>
    <col min="13059" max="13059" width="18.7109375" hidden="1"/>
    <col min="13060" max="13060" width="15.85546875" hidden="1"/>
    <col min="13061" max="13061" width="15" hidden="1"/>
    <col min="13062" max="13062" width="17.42578125" hidden="1"/>
    <col min="13063" max="13063" width="13.5703125" hidden="1"/>
    <col min="13064" max="13064" width="13" hidden="1"/>
    <col min="13065" max="13065" width="14.140625" hidden="1"/>
    <col min="13066" max="13066" width="15.5703125" hidden="1"/>
    <col min="13067" max="13067" width="29.28515625" hidden="1"/>
    <col min="13068" max="13313" width="9.140625" hidden="1"/>
    <col min="13314" max="13314" width="46.5703125" hidden="1"/>
    <col min="13315" max="13315" width="18.7109375" hidden="1"/>
    <col min="13316" max="13316" width="15.85546875" hidden="1"/>
    <col min="13317" max="13317" width="15" hidden="1"/>
    <col min="13318" max="13318" width="17.42578125" hidden="1"/>
    <col min="13319" max="13319" width="13.5703125" hidden="1"/>
    <col min="13320" max="13320" width="13" hidden="1"/>
    <col min="13321" max="13321" width="14.140625" hidden="1"/>
    <col min="13322" max="13322" width="15.5703125" hidden="1"/>
    <col min="13323" max="13323" width="29.28515625" hidden="1"/>
    <col min="13324" max="13569" width="9.140625" hidden="1"/>
    <col min="13570" max="13570" width="46.5703125" hidden="1"/>
    <col min="13571" max="13571" width="18.7109375" hidden="1"/>
    <col min="13572" max="13572" width="15.85546875" hidden="1"/>
    <col min="13573" max="13573" width="15" hidden="1"/>
    <col min="13574" max="13574" width="17.42578125" hidden="1"/>
    <col min="13575" max="13575" width="13.5703125" hidden="1"/>
    <col min="13576" max="13576" width="13" hidden="1"/>
    <col min="13577" max="13577" width="14.140625" hidden="1"/>
    <col min="13578" max="13578" width="15.5703125" hidden="1"/>
    <col min="13579" max="13579" width="29.28515625" hidden="1"/>
    <col min="13580" max="13825" width="9.140625" hidden="1"/>
    <col min="13826" max="13826" width="46.5703125" hidden="1"/>
    <col min="13827" max="13827" width="18.7109375" hidden="1"/>
    <col min="13828" max="13828" width="15.85546875" hidden="1"/>
    <col min="13829" max="13829" width="15" hidden="1"/>
    <col min="13830" max="13830" width="17.42578125" hidden="1"/>
    <col min="13831" max="13831" width="13.5703125" hidden="1"/>
    <col min="13832" max="13832" width="13" hidden="1"/>
    <col min="13833" max="13833" width="14.140625" hidden="1"/>
    <col min="13834" max="13834" width="15.5703125" hidden="1"/>
    <col min="13835" max="13835" width="29.28515625" hidden="1"/>
    <col min="13836" max="14081" width="9.140625" hidden="1"/>
    <col min="14082" max="14082" width="46.5703125" hidden="1"/>
    <col min="14083" max="14083" width="18.7109375" hidden="1"/>
    <col min="14084" max="14084" width="15.85546875" hidden="1"/>
    <col min="14085" max="14085" width="15" hidden="1"/>
    <col min="14086" max="14086" width="17.42578125" hidden="1"/>
    <col min="14087" max="14087" width="13.5703125" hidden="1"/>
    <col min="14088" max="14088" width="13" hidden="1"/>
    <col min="14089" max="14089" width="14.140625" hidden="1"/>
    <col min="14090" max="14090" width="15.5703125" hidden="1"/>
    <col min="14091" max="14091" width="29.28515625" hidden="1"/>
    <col min="14092" max="14337" width="9.140625" hidden="1"/>
    <col min="14338" max="14338" width="46.5703125" hidden="1"/>
    <col min="14339" max="14339" width="18.7109375" hidden="1"/>
    <col min="14340" max="14340" width="15.85546875" hidden="1"/>
    <col min="14341" max="14341" width="15" hidden="1"/>
    <col min="14342" max="14342" width="17.42578125" hidden="1"/>
    <col min="14343" max="14343" width="13.5703125" hidden="1"/>
    <col min="14344" max="14344" width="13" hidden="1"/>
    <col min="14345" max="14345" width="14.140625" hidden="1"/>
    <col min="14346" max="14346" width="15.5703125" hidden="1"/>
    <col min="14347" max="14347" width="29.28515625" hidden="1"/>
    <col min="14348" max="14593" width="9.140625" hidden="1"/>
    <col min="14594" max="14594" width="46.5703125" hidden="1"/>
    <col min="14595" max="14595" width="18.7109375" hidden="1"/>
    <col min="14596" max="14596" width="15.85546875" hidden="1"/>
    <col min="14597" max="14597" width="15" hidden="1"/>
    <col min="14598" max="14598" width="17.42578125" hidden="1"/>
    <col min="14599" max="14599" width="13.5703125" hidden="1"/>
    <col min="14600" max="14600" width="13" hidden="1"/>
    <col min="14601" max="14601" width="14.140625" hidden="1"/>
    <col min="14602" max="14602" width="15.5703125" hidden="1"/>
    <col min="14603" max="14603" width="29.28515625" hidden="1"/>
    <col min="14604" max="14849" width="9.140625" hidden="1"/>
    <col min="14850" max="14850" width="46.5703125" hidden="1"/>
    <col min="14851" max="14851" width="18.7109375" hidden="1"/>
    <col min="14852" max="14852" width="15.85546875" hidden="1"/>
    <col min="14853" max="14853" width="15" hidden="1"/>
    <col min="14854" max="14854" width="17.42578125" hidden="1"/>
    <col min="14855" max="14855" width="13.5703125" hidden="1"/>
    <col min="14856" max="14856" width="13" hidden="1"/>
    <col min="14857" max="14857" width="14.140625" hidden="1"/>
    <col min="14858" max="14858" width="15.5703125" hidden="1"/>
    <col min="14859" max="14859" width="29.28515625" hidden="1"/>
    <col min="14860" max="15105" width="9.140625" hidden="1"/>
    <col min="15106" max="15106" width="46.5703125" hidden="1"/>
    <col min="15107" max="15107" width="18.7109375" hidden="1"/>
    <col min="15108" max="15108" width="15.85546875" hidden="1"/>
    <col min="15109" max="15109" width="15" hidden="1"/>
    <col min="15110" max="15110" width="17.42578125" hidden="1"/>
    <col min="15111" max="15111" width="13.5703125" hidden="1"/>
    <col min="15112" max="15112" width="13" hidden="1"/>
    <col min="15113" max="15113" width="14.140625" hidden="1"/>
    <col min="15114" max="15114" width="15.5703125" hidden="1"/>
    <col min="15115" max="15115" width="29.28515625" hidden="1"/>
    <col min="15116" max="15361" width="9.140625" hidden="1"/>
    <col min="15362" max="15362" width="46.5703125" hidden="1"/>
    <col min="15363" max="15363" width="18.7109375" hidden="1"/>
    <col min="15364" max="15364" width="15.85546875" hidden="1"/>
    <col min="15365" max="15365" width="15" hidden="1"/>
    <col min="15366" max="15366" width="17.42578125" hidden="1"/>
    <col min="15367" max="15367" width="13.5703125" hidden="1"/>
    <col min="15368" max="15368" width="13" hidden="1"/>
    <col min="15369" max="15369" width="14.140625" hidden="1"/>
    <col min="15370" max="15370" width="15.5703125" hidden="1"/>
    <col min="15371" max="15371" width="29.28515625" hidden="1"/>
    <col min="15372" max="15617" width="9.140625" hidden="1"/>
    <col min="15618" max="15618" width="46.5703125" hidden="1"/>
    <col min="15619" max="15619" width="18.7109375" hidden="1"/>
    <col min="15620" max="15620" width="15.85546875" hidden="1"/>
    <col min="15621" max="15621" width="15" hidden="1"/>
    <col min="15622" max="15622" width="17.42578125" hidden="1"/>
    <col min="15623" max="15623" width="13.5703125" hidden="1"/>
    <col min="15624" max="15624" width="13" hidden="1"/>
    <col min="15625" max="15625" width="14.140625" hidden="1"/>
    <col min="15626" max="15626" width="15.5703125" hidden="1"/>
    <col min="15627" max="15627" width="29.28515625" hidden="1"/>
    <col min="15628" max="15873" width="9.140625" hidden="1"/>
    <col min="15874" max="15874" width="46.5703125" hidden="1"/>
    <col min="15875" max="15875" width="18.7109375" hidden="1"/>
    <col min="15876" max="15876" width="15.85546875" hidden="1"/>
    <col min="15877" max="15877" width="15" hidden="1"/>
    <col min="15878" max="15878" width="17.42578125" hidden="1"/>
    <col min="15879" max="15879" width="13.5703125" hidden="1"/>
    <col min="15880" max="15880" width="13" hidden="1"/>
    <col min="15881" max="15881" width="14.140625" hidden="1"/>
    <col min="15882" max="15882" width="15.5703125" hidden="1"/>
    <col min="15883" max="15883" width="29.28515625" hidden="1"/>
    <col min="15884" max="16129" width="9.140625" hidden="1"/>
    <col min="16130" max="16130" width="46.5703125" hidden="1"/>
    <col min="16131" max="16131" width="18.7109375" hidden="1"/>
    <col min="16132" max="16132" width="15.85546875" hidden="1"/>
    <col min="16133" max="16133" width="15" hidden="1"/>
    <col min="16134" max="16134" width="17.42578125" hidden="1"/>
    <col min="16135" max="16135" width="13.5703125" hidden="1"/>
    <col min="16136" max="16136" width="13" hidden="1"/>
    <col min="16137" max="16137" width="14.140625" hidden="1"/>
    <col min="16138" max="16138" width="15.5703125" hidden="1"/>
    <col min="16139" max="16139" width="29.28515625" hidden="1"/>
    <col min="16140" max="16384" width="9.140625" hidden="1"/>
  </cols>
  <sheetData>
    <row r="1" spans="2:18" ht="15" customHeight="1" x14ac:dyDescent="0.25"/>
    <row r="2" spans="2:18" ht="15" customHeight="1" x14ac:dyDescent="0.25"/>
    <row r="3" spans="2:18" ht="15" customHeight="1" x14ac:dyDescent="0.25"/>
    <row r="4" spans="2:18" ht="15" customHeight="1" x14ac:dyDescent="0.25"/>
    <row r="5" spans="2:18" ht="15" customHeight="1" x14ac:dyDescent="0.25"/>
    <row r="6" spans="2:18" ht="15" customHeight="1" x14ac:dyDescent="0.25"/>
    <row r="7" spans="2:18" ht="15" customHeight="1" x14ac:dyDescent="0.25"/>
    <row r="8" spans="2:18" ht="15" customHeight="1" x14ac:dyDescent="0.25"/>
    <row r="9" spans="2:18" ht="21" x14ac:dyDescent="0.35">
      <c r="B9" s="104" t="s">
        <v>251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</row>
    <row r="10" spans="2:18" x14ac:dyDescent="0.25">
      <c r="B10" s="132" t="s">
        <v>60</v>
      </c>
      <c r="C10" s="134" t="s">
        <v>200</v>
      </c>
      <c r="D10" s="134"/>
      <c r="E10" s="134"/>
      <c r="F10" s="134"/>
      <c r="G10" s="135" t="s">
        <v>201</v>
      </c>
      <c r="H10" s="135"/>
      <c r="I10" s="135"/>
      <c r="J10" s="135"/>
      <c r="K10" s="132" t="s">
        <v>60</v>
      </c>
    </row>
    <row r="11" spans="2:18" x14ac:dyDescent="0.25">
      <c r="B11" s="133"/>
      <c r="C11" s="4" t="s">
        <v>61</v>
      </c>
      <c r="D11" s="4" t="s">
        <v>62</v>
      </c>
      <c r="E11" s="4" t="s">
        <v>63</v>
      </c>
      <c r="F11" s="4" t="s">
        <v>64</v>
      </c>
      <c r="G11" s="13" t="s">
        <v>61</v>
      </c>
      <c r="H11" s="13" t="s">
        <v>62</v>
      </c>
      <c r="I11" s="13" t="s">
        <v>63</v>
      </c>
      <c r="J11" s="13" t="s">
        <v>64</v>
      </c>
      <c r="K11" s="133"/>
    </row>
    <row r="12" spans="2:18" ht="15.75" x14ac:dyDescent="0.25">
      <c r="B12" s="14" t="s">
        <v>202</v>
      </c>
      <c r="C12" s="5" t="e">
        <f>'5'!C11</f>
        <v>#DIV/0!</v>
      </c>
      <c r="D12" s="5" t="e">
        <f>'5'!D11</f>
        <v>#DIV/0!</v>
      </c>
      <c r="E12" s="5" t="e">
        <f>'5'!E11</f>
        <v>#DIV/0!</v>
      </c>
      <c r="F12" s="5" t="e">
        <f>'5'!F11</f>
        <v>#DIV/0!</v>
      </c>
      <c r="G12" s="12" t="e">
        <f>RANK(C12, C12:F12)</f>
        <v>#DIV/0!</v>
      </c>
      <c r="H12" s="12" t="e">
        <f>RANK(D12, C12:F12)</f>
        <v>#DIV/0!</v>
      </c>
      <c r="I12" s="12" t="e">
        <f>RANK(E12, C12:F12)</f>
        <v>#DIV/0!</v>
      </c>
      <c r="J12" s="12" t="e">
        <f>RANK(F12, C12:F12)</f>
        <v>#DIV/0!</v>
      </c>
      <c r="K12" s="14" t="s">
        <v>202</v>
      </c>
    </row>
    <row r="13" spans="2:18" ht="15.75" x14ac:dyDescent="0.25">
      <c r="B13" s="14" t="s">
        <v>203</v>
      </c>
      <c r="C13" s="6" t="e">
        <f>'5'!C45</f>
        <v>#DIV/0!</v>
      </c>
      <c r="D13" s="6" t="e">
        <f>'5'!D45</f>
        <v>#DIV/0!</v>
      </c>
      <c r="E13" s="6" t="e">
        <f>'5'!E45</f>
        <v>#DIV/0!</v>
      </c>
      <c r="F13" s="6" t="e">
        <f>'5'!F45</f>
        <v>#DIV/0!</v>
      </c>
      <c r="G13" s="12" t="e">
        <f>RANK(C13, C13:F13)</f>
        <v>#DIV/0!</v>
      </c>
      <c r="H13" s="12" t="e">
        <f>RANK(D13, C13:F13)</f>
        <v>#DIV/0!</v>
      </c>
      <c r="I13" s="12" t="e">
        <f>RANK(E13, C13:F13)</f>
        <v>#DIV/0!</v>
      </c>
      <c r="J13" s="12" t="e">
        <f>RANK(F13, C13:F13)</f>
        <v>#DIV/0!</v>
      </c>
      <c r="K13" s="14" t="s">
        <v>203</v>
      </c>
    </row>
    <row r="14" spans="2:18" ht="15.75" x14ac:dyDescent="0.25">
      <c r="B14" s="14" t="s">
        <v>204</v>
      </c>
      <c r="C14" s="6" t="e">
        <f>'5'!C69</f>
        <v>#DIV/0!</v>
      </c>
      <c r="D14" s="6" t="e">
        <f>'5'!D69</f>
        <v>#DIV/0!</v>
      </c>
      <c r="E14" s="6" t="e">
        <f>'5'!E69</f>
        <v>#DIV/0!</v>
      </c>
      <c r="F14" s="6" t="e">
        <f>'5'!F69</f>
        <v>#DIV/0!</v>
      </c>
      <c r="G14" s="12" t="e">
        <f>RANK(C14, C14:F14)</f>
        <v>#DIV/0!</v>
      </c>
      <c r="H14" s="12" t="e">
        <f>RANK(D14, C14:F14)</f>
        <v>#DIV/0!</v>
      </c>
      <c r="I14" s="12" t="e">
        <f>RANK(E14, C14:F14)</f>
        <v>#DIV/0!</v>
      </c>
      <c r="J14" s="12" t="e">
        <f>RANK(F14, C14:F14)</f>
        <v>#DIV/0!</v>
      </c>
      <c r="K14" s="14" t="s">
        <v>204</v>
      </c>
    </row>
    <row r="15" spans="2:18" ht="15.75" x14ac:dyDescent="0.25">
      <c r="B15" s="14" t="s">
        <v>205</v>
      </c>
      <c r="C15" s="6" t="e">
        <f>'5'!C95</f>
        <v>#DIV/0!</v>
      </c>
      <c r="D15" s="6" t="e">
        <f>'5'!D95</f>
        <v>#DIV/0!</v>
      </c>
      <c r="E15" s="6" t="e">
        <f>'5'!E95</f>
        <v>#DIV/0!</v>
      </c>
      <c r="F15" s="6" t="e">
        <f>'5'!F95</f>
        <v>#DIV/0!</v>
      </c>
      <c r="G15" s="12" t="e">
        <f>RANK(C15, C15:F15)</f>
        <v>#DIV/0!</v>
      </c>
      <c r="H15" s="12" t="e">
        <f>RANK(D15, C15:F15)</f>
        <v>#DIV/0!</v>
      </c>
      <c r="I15" s="12" t="e">
        <f>RANK(E15, C15:F15)</f>
        <v>#DIV/0!</v>
      </c>
      <c r="J15" s="12" t="e">
        <f>RANK(F15, C15:F15)</f>
        <v>#DIV/0!</v>
      </c>
      <c r="K15" s="14" t="s">
        <v>205</v>
      </c>
    </row>
    <row r="16" spans="2:18" ht="15.75" x14ac:dyDescent="0.25">
      <c r="B16" s="14" t="s">
        <v>206</v>
      </c>
      <c r="C16" s="6" t="e">
        <f>'5'!C125</f>
        <v>#DIV/0!</v>
      </c>
      <c r="D16" s="6" t="e">
        <f>'5'!D125</f>
        <v>#DIV/0!</v>
      </c>
      <c r="E16" s="6" t="e">
        <f>'5'!E125</f>
        <v>#DIV/0!</v>
      </c>
      <c r="F16" s="6" t="e">
        <f>'5'!F125</f>
        <v>#DIV/0!</v>
      </c>
      <c r="G16" s="12" t="e">
        <f>RANK(C16, C16:F16)</f>
        <v>#DIV/0!</v>
      </c>
      <c r="H16" s="12" t="e">
        <f>RANK(D16, C16:F16)</f>
        <v>#DIV/0!</v>
      </c>
      <c r="I16" s="12" t="e">
        <f>RANK(E16, C16:F16)</f>
        <v>#DIV/0!</v>
      </c>
      <c r="J16" s="12" t="e">
        <f>RANK(F16, C16:F16)</f>
        <v>#DIV/0!</v>
      </c>
      <c r="K16" s="14" t="s">
        <v>206</v>
      </c>
    </row>
    <row r="17" spans="2:6" x14ac:dyDescent="0.25">
      <c r="B17" s="7" t="s">
        <v>196</v>
      </c>
      <c r="C17" s="8" t="e">
        <f>'5'!C150</f>
        <v>#DIV/0!</v>
      </c>
      <c r="D17" s="8" t="e">
        <f>'5'!D150</f>
        <v>#DIV/0!</v>
      </c>
      <c r="E17" s="8" t="e">
        <f>'5'!E150</f>
        <v>#DIV/0!</v>
      </c>
      <c r="F17" s="8" t="e">
        <f>'5'!F150</f>
        <v>#DIV/0!</v>
      </c>
    </row>
    <row r="18" spans="2:6" x14ac:dyDescent="0.25">
      <c r="B18" s="9" t="s">
        <v>197</v>
      </c>
      <c r="C18" s="10" t="e">
        <f>'5'!C151</f>
        <v>#DIV/0!</v>
      </c>
      <c r="D18" s="10" t="e">
        <f>'5'!D151</f>
        <v>#DIV/0!</v>
      </c>
      <c r="E18" s="10" t="e">
        <f>'5'!E151</f>
        <v>#DIV/0!</v>
      </c>
      <c r="F18" s="10" t="e">
        <f>'5'!F151</f>
        <v>#DIV/0!</v>
      </c>
    </row>
    <row r="19" spans="2:6" x14ac:dyDescent="0.25">
      <c r="B19" s="15" t="s">
        <v>198</v>
      </c>
      <c r="C19" s="16" t="e">
        <f>'5'!C152</f>
        <v>#DIV/0!</v>
      </c>
      <c r="D19" s="16" t="e">
        <f>'5'!D152</f>
        <v>#DIV/0!</v>
      </c>
      <c r="E19" s="16" t="e">
        <f>'5'!E152</f>
        <v>#DIV/0!</v>
      </c>
      <c r="F19" s="16" t="e">
        <f>'5'!F152</f>
        <v>#DIV/0!</v>
      </c>
    </row>
    <row r="20" spans="2:6" ht="30" x14ac:dyDescent="0.25">
      <c r="B20" s="11" t="s">
        <v>199</v>
      </c>
      <c r="C20" s="12" t="e">
        <f>'5'!C153</f>
        <v>#DIV/0!</v>
      </c>
      <c r="D20" s="12" t="e">
        <f>'5'!D153</f>
        <v>#DIV/0!</v>
      </c>
      <c r="E20" s="12" t="e">
        <f>'5'!E153</f>
        <v>#DIV/0!</v>
      </c>
      <c r="F20" s="12" t="e">
        <f>'5'!F153</f>
        <v>#DIV/0!</v>
      </c>
    </row>
    <row r="21" spans="2:6" x14ac:dyDescent="0.25"/>
    <row r="22" spans="2:6" x14ac:dyDescent="0.25"/>
  </sheetData>
  <sheetProtection password="C71F" sheet="1" objects="1" scenarios="1"/>
  <mergeCells count="5">
    <mergeCell ref="B10:B11"/>
    <mergeCell ref="C10:F10"/>
    <mergeCell ref="G10:J10"/>
    <mergeCell ref="K10:K11"/>
    <mergeCell ref="B9:R9"/>
  </mergeCells>
  <conditionalFormatting sqref="G12:J16">
    <cfRule type="cellIs" dxfId="3" priority="1" stopIfTrue="1" operator="equal">
      <formula>4</formula>
    </cfRule>
    <cfRule type="cellIs" dxfId="2" priority="2" stopIfTrue="1" operator="equal">
      <formula>1</formula>
    </cfRule>
  </conditionalFormatting>
  <conditionalFormatting sqref="C20:F20">
    <cfRule type="cellIs" dxfId="1" priority="3" stopIfTrue="1" operator="equal">
      <formula>1</formula>
    </cfRule>
    <cfRule type="cellIs" dxfId="0" priority="4" stopIfTrue="1" operator="equal">
      <formula>4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tabSelected="1" zoomScale="90" zoomScaleNormal="90" workbookViewId="0">
      <selection activeCell="B35" sqref="B35"/>
    </sheetView>
  </sheetViews>
  <sheetFormatPr defaultColWidth="0" defaultRowHeight="15" zeroHeight="1" x14ac:dyDescent="0.25"/>
  <cols>
    <col min="1" max="1" width="5.7109375" style="19" customWidth="1"/>
    <col min="2" max="18" width="9.140625" style="19" customWidth="1"/>
    <col min="19" max="19" width="5.7109375" style="19" customWidth="1"/>
    <col min="20" max="16384" width="9.140625" style="19" hidden="1"/>
  </cols>
  <sheetData>
    <row r="1" spans="2:18" x14ac:dyDescent="0.25"/>
    <row r="2" spans="2:18" x14ac:dyDescent="0.25"/>
    <row r="3" spans="2:18" x14ac:dyDescent="0.25"/>
    <row r="4" spans="2:18" x14ac:dyDescent="0.25"/>
    <row r="5" spans="2:18" x14ac:dyDescent="0.25"/>
    <row r="6" spans="2:18" x14ac:dyDescent="0.25"/>
    <row r="7" spans="2:18" x14ac:dyDescent="0.25"/>
    <row r="8" spans="2:18" x14ac:dyDescent="0.25"/>
    <row r="9" spans="2:18" ht="21" x14ac:dyDescent="0.25">
      <c r="B9" s="138" t="s">
        <v>252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</row>
    <row r="10" spans="2:18" x14ac:dyDescent="0.25">
      <c r="B10" s="105" t="s">
        <v>253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</row>
    <row r="11" spans="2:18" x14ac:dyDescent="0.25">
      <c r="B11" s="75" t="s">
        <v>319</v>
      </c>
      <c r="C11" s="77" t="s">
        <v>263</v>
      </c>
      <c r="D11" s="75" t="s">
        <v>265</v>
      </c>
      <c r="E11" s="33" t="s">
        <v>264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</row>
    <row r="12" spans="2:18" x14ac:dyDescent="0.25">
      <c r="B12" s="30" t="s">
        <v>254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</row>
    <row r="13" spans="2:18" x14ac:dyDescent="0.25">
      <c r="B13" s="136" t="s">
        <v>320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</row>
    <row r="14" spans="2:18" x14ac:dyDescent="0.25">
      <c r="B14" s="32" t="s">
        <v>255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2:18" x14ac:dyDescent="0.25">
      <c r="B15" s="76" t="s">
        <v>215</v>
      </c>
      <c r="C15" s="29" t="s">
        <v>266</v>
      </c>
      <c r="D15" s="22"/>
      <c r="E15" s="76" t="s">
        <v>321</v>
      </c>
      <c r="F15" s="29" t="s">
        <v>267</v>
      </c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2:18" x14ac:dyDescent="0.25">
      <c r="B16" s="32" t="s">
        <v>256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2:18" x14ac:dyDescent="0.25"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</row>
    <row r="18" spans="2:18" x14ac:dyDescent="0.25">
      <c r="B18" s="30" t="s">
        <v>257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</row>
    <row r="19" spans="2:18" x14ac:dyDescent="0.25">
      <c r="B19" s="75" t="s">
        <v>215</v>
      </c>
      <c r="C19" s="77" t="s">
        <v>263</v>
      </c>
      <c r="D19" s="75" t="s">
        <v>321</v>
      </c>
      <c r="E19" s="33" t="s">
        <v>264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</row>
    <row r="20" spans="2:18" x14ac:dyDescent="0.25">
      <c r="B20" s="30" t="s">
        <v>256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</row>
    <row r="21" spans="2:18" x14ac:dyDescent="0.25"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</row>
    <row r="22" spans="2:18" x14ac:dyDescent="0.25">
      <c r="B22" s="32" t="s">
        <v>258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2:18" x14ac:dyDescent="0.25">
      <c r="B23" s="76" t="s">
        <v>309</v>
      </c>
      <c r="C23" s="29" t="s">
        <v>268</v>
      </c>
      <c r="D23" s="22"/>
      <c r="E23" s="76" t="s">
        <v>215</v>
      </c>
      <c r="F23" s="29" t="s">
        <v>269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2:18" x14ac:dyDescent="0.25">
      <c r="B24" s="32" t="s">
        <v>256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2:18" x14ac:dyDescent="0.25"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</row>
    <row r="26" spans="2:18" x14ac:dyDescent="0.25">
      <c r="B26" s="30" t="s">
        <v>259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spans="2:18" x14ac:dyDescent="0.25">
      <c r="B27" s="75" t="s">
        <v>309</v>
      </c>
      <c r="C27" s="33" t="s">
        <v>268</v>
      </c>
      <c r="D27" s="24"/>
      <c r="E27" s="75" t="s">
        <v>215</v>
      </c>
      <c r="F27" s="33" t="s">
        <v>269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spans="2:18" x14ac:dyDescent="0.25">
      <c r="B28" s="30" t="s">
        <v>256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</row>
    <row r="29" spans="2:18" x14ac:dyDescent="0.25"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</row>
    <row r="30" spans="2:18" x14ac:dyDescent="0.25">
      <c r="B30" s="32" t="s">
        <v>260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2:18" x14ac:dyDescent="0.25">
      <c r="B31" s="76" t="s">
        <v>309</v>
      </c>
      <c r="C31" s="29" t="s">
        <v>263</v>
      </c>
      <c r="D31" s="76" t="s">
        <v>265</v>
      </c>
      <c r="E31" s="29" t="s">
        <v>264</v>
      </c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2:18" x14ac:dyDescent="0.25">
      <c r="B32" s="32" t="s">
        <v>261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2:18" x14ac:dyDescent="0.25">
      <c r="B33" s="137" t="s">
        <v>322</v>
      </c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</row>
    <row r="34" spans="2:18" x14ac:dyDescent="0.25">
      <c r="B34" s="30" t="s">
        <v>262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2:18" ht="15" customHeight="1" x14ac:dyDescent="0.25">
      <c r="B35" s="75" t="s">
        <v>309</v>
      </c>
      <c r="C35" s="33" t="s">
        <v>263</v>
      </c>
      <c r="D35" s="75" t="s">
        <v>265</v>
      </c>
      <c r="E35" s="33" t="s">
        <v>264</v>
      </c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</row>
    <row r="36" spans="2:18" x14ac:dyDescent="0.25">
      <c r="B36" s="30" t="s">
        <v>256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</row>
    <row r="37" spans="2:18" x14ac:dyDescent="0.25"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</row>
    <row r="38" spans="2:18" x14ac:dyDescent="0.25"/>
    <row r="39" spans="2:18" x14ac:dyDescent="0.25"/>
    <row r="40" spans="2:18" x14ac:dyDescent="0.25"/>
  </sheetData>
  <sheetProtection password="C71F" sheet="1" objects="1" scenarios="1"/>
  <mergeCells count="9">
    <mergeCell ref="B29:R29"/>
    <mergeCell ref="B33:R33"/>
    <mergeCell ref="B37:R37"/>
    <mergeCell ref="B9:R9"/>
    <mergeCell ref="B10:R10"/>
    <mergeCell ref="B13:R13"/>
    <mergeCell ref="B17:R17"/>
    <mergeCell ref="B21:R21"/>
    <mergeCell ref="B25:R2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APRESENTAÇÃO</vt:lpstr>
      <vt:lpstr>1</vt:lpstr>
      <vt:lpstr>2</vt:lpstr>
      <vt:lpstr>3</vt:lpstr>
      <vt:lpstr>4</vt:lpstr>
      <vt:lpstr>5</vt:lpstr>
      <vt:lpstr>5.1</vt:lpstr>
      <vt:lpstr>6</vt:lpstr>
      <vt:lpstr>'1'!Area_de_impressao</vt:lpstr>
      <vt:lpstr>'2'!Area_de_impressao</vt:lpstr>
      <vt:lpstr>'3'!Area_de_impressao</vt:lpstr>
      <vt:lpstr>'4'!Area_de_impressao</vt:lpstr>
      <vt:lpstr>'5'!Area_de_impressao</vt:lpstr>
      <vt:lpstr>APRESENTAÇÃO!Area_de_impressao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Mirian Carvalho Lopes</dc:creator>
  <cp:lastModifiedBy>Carla de Figueiredo Soares</cp:lastModifiedBy>
  <cp:lastPrinted>2015-07-22T17:14:20Z</cp:lastPrinted>
  <dcterms:created xsi:type="dcterms:W3CDTF">2015-07-21T12:34:37Z</dcterms:created>
  <dcterms:modified xsi:type="dcterms:W3CDTF">2016-07-08T20:41:39Z</dcterms:modified>
</cp:coreProperties>
</file>